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29787106-729B-4F7F-9BCA-8B82C3716E5B}" xr6:coauthVersionLast="47" xr6:coauthVersionMax="47" xr10:uidLastSave="{00000000-0000-0000-0000-000000000000}"/>
  <bookViews>
    <workbookView xWindow="-108" yWindow="-108" windowWidth="23256" windowHeight="13896" tabRatio="904" xr2:uid="{00000000-000D-0000-FFFF-FFFF00000000}"/>
  </bookViews>
  <sheets>
    <sheet name="【必須】ネガポジリスト・パターン単位" sheetId="33" r:id="rId1"/>
    <sheet name="【必須】ネガポジリスト・パターン単位_記載例" sheetId="34" r:id="rId2"/>
    <sheet name="【任意】発電リソース単位 (発電機Ａ)" sheetId="35" r:id="rId3"/>
    <sheet name="【任意】発電リソース単位 (発電機Ａ)_記載例" sheetId="36" r:id="rId4"/>
    <sheet name="【任意】発電リソース単位 (発電機Ｂ)" sheetId="37" r:id="rId5"/>
    <sheet name="【任意】発電リソース単位 (発電機Ｂ)_記載例" sheetId="38" r:id="rId6"/>
    <sheet name="【任意】需要リソース単位（需要家A）" sheetId="39" r:id="rId7"/>
    <sheet name="【任意】需要リソース単位（需要家A）_記載例" sheetId="40" r:id="rId8"/>
    <sheet name="【任意】需要リソース単位（需要家B）" sheetId="41" r:id="rId9"/>
    <sheet name="【任意】需要リソース単位（需要家B）_記載例" sheetId="42" r:id="rId10"/>
    <sheet name="【任意】ネガポジリソース単位" sheetId="43" r:id="rId11"/>
    <sheet name="【任意】ネガポジリソース単位_記載例" sheetId="44" r:id="rId12"/>
  </sheets>
  <definedNames>
    <definedName name="_xlnm.Print_Area" localSheetId="10">【任意】ネガポジリソース単位!$A$1:$T$45</definedName>
    <definedName name="_xlnm.Print_Area" localSheetId="11">【任意】ネガポジリソース単位_記載例!$A$1:$T$45</definedName>
    <definedName name="_xlnm.Print_Area" localSheetId="6">'【任意】需要リソース単位（需要家A）'!$A$1:$R$37</definedName>
    <definedName name="_xlnm.Print_Area" localSheetId="7">'【任意】需要リソース単位（需要家A）_記載例'!$A$1:$R$37</definedName>
    <definedName name="_xlnm.Print_Area" localSheetId="8">'【任意】需要リソース単位（需要家B）'!$A$1:$R$37</definedName>
    <definedName name="_xlnm.Print_Area" localSheetId="9">'【任意】需要リソース単位（需要家B）_記載例'!$A$1:$R$37</definedName>
    <definedName name="_xlnm.Print_Area" localSheetId="2">'【任意】発電リソース単位 (発電機Ａ)'!$A$1:$T$41</definedName>
    <definedName name="_xlnm.Print_Area" localSheetId="3">'【任意】発電リソース単位 (発電機Ａ)_記載例'!$A$1:$T$41</definedName>
    <definedName name="_xlnm.Print_Area" localSheetId="4">'【任意】発電リソース単位 (発電機Ｂ)'!$A$1:$T$41</definedName>
    <definedName name="_xlnm.Print_Area" localSheetId="5">'【任意】発電リソース単位 (発電機Ｂ)_記載例'!$A$1:$T$41</definedName>
    <definedName name="_xlnm.Print_Area" localSheetId="0">【必須】ネガポジリスト・パターン単位!$A$1:$T$39</definedName>
    <definedName name="_xlnm.Print_Area" localSheetId="1">【必須】ネガポジリスト・パターン単位_記載例!$A$1:$T$39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7" i="43" l="1"/>
  <c r="P20" i="41"/>
  <c r="P37" i="41"/>
  <c r="P36" i="41"/>
  <c r="P35" i="41"/>
  <c r="P34" i="41"/>
  <c r="P33" i="41"/>
  <c r="P32" i="41"/>
  <c r="P31" i="41"/>
  <c r="P30" i="41"/>
  <c r="P29" i="41"/>
  <c r="P28" i="41"/>
  <c r="P27" i="41"/>
  <c r="P26" i="41"/>
  <c r="P25" i="41"/>
  <c r="P24" i="41"/>
  <c r="P23" i="41"/>
  <c r="P22" i="41"/>
  <c r="P21" i="41"/>
  <c r="P21" i="39"/>
  <c r="P22" i="39"/>
  <c r="P23" i="39"/>
  <c r="P24" i="39"/>
  <c r="P25" i="39"/>
  <c r="P26" i="39"/>
  <c r="P27" i="39"/>
  <c r="P28" i="39"/>
  <c r="P29" i="39"/>
  <c r="P30" i="39"/>
  <c r="P31" i="39"/>
  <c r="P32" i="39"/>
  <c r="P33" i="39"/>
  <c r="P34" i="39"/>
  <c r="P35" i="39"/>
  <c r="P36" i="39"/>
  <c r="P37" i="39"/>
  <c r="P20" i="39"/>
  <c r="Q24" i="37"/>
  <c r="Q23" i="38"/>
  <c r="Q23" i="37"/>
  <c r="Q23" i="36"/>
  <c r="Q23" i="35"/>
  <c r="R21" i="34"/>
  <c r="R21" i="33"/>
  <c r="R27" i="44"/>
  <c r="Q41" i="38"/>
  <c r="Q37" i="38"/>
  <c r="Q36" i="38"/>
  <c r="Q25" i="38"/>
  <c r="Q24" i="38"/>
  <c r="G11" i="44"/>
  <c r="V16" i="44" a="1"/>
  <c r="V16" i="44" s="1"/>
  <c r="C27" i="44"/>
  <c r="I27" i="44" s="1"/>
  <c r="V16" i="43" a="1"/>
  <c r="V16" i="43" s="1"/>
  <c r="G11" i="43"/>
  <c r="C27" i="43"/>
  <c r="I27" i="43" s="1"/>
  <c r="G9" i="38"/>
  <c r="V13" i="38" a="1"/>
  <c r="V13" i="38" s="1"/>
  <c r="C23" i="38"/>
  <c r="E23" i="38" s="1"/>
  <c r="C24" i="38" s="1"/>
  <c r="E24" i="38" s="1"/>
  <c r="C25" i="38" s="1"/>
  <c r="E25" i="38" s="1"/>
  <c r="C26" i="38" s="1"/>
  <c r="E26" i="38" s="1"/>
  <c r="C27" i="38" s="1"/>
  <c r="E27" i="38" s="1"/>
  <c r="C28" i="38" s="1"/>
  <c r="E28" i="38" s="1"/>
  <c r="C29" i="38" s="1"/>
  <c r="E29" i="38" s="1"/>
  <c r="C30" i="38" s="1"/>
  <c r="E30" i="38" s="1"/>
  <c r="C31" i="38" s="1"/>
  <c r="E31" i="38" s="1"/>
  <c r="C32" i="38" s="1"/>
  <c r="E32" i="38" s="1"/>
  <c r="C33" i="38" s="1"/>
  <c r="E33" i="38" s="1"/>
  <c r="C34" i="38" s="1"/>
  <c r="E34" i="38" s="1"/>
  <c r="C35" i="38" s="1"/>
  <c r="E35" i="38" s="1"/>
  <c r="C36" i="38" s="1"/>
  <c r="E36" i="38" s="1"/>
  <c r="C37" i="38" s="1"/>
  <c r="E37" i="38" s="1"/>
  <c r="C38" i="38" s="1"/>
  <c r="E38" i="38" s="1"/>
  <c r="C39" i="38" s="1"/>
  <c r="E39" i="38" s="1"/>
  <c r="C40" i="38" s="1"/>
  <c r="E40" i="38" s="1"/>
  <c r="C41" i="38" s="1"/>
  <c r="E41" i="38" s="1"/>
  <c r="V12" i="37" a="1"/>
  <c r="V12" i="37" s="1"/>
  <c r="G9" i="37"/>
  <c r="C23" i="37"/>
  <c r="E23" i="37" s="1"/>
  <c r="C24" i="37" s="1"/>
  <c r="E24" i="37" s="1"/>
  <c r="C25" i="37" s="1"/>
  <c r="E25" i="37" s="1"/>
  <c r="C26" i="37" s="1"/>
  <c r="E26" i="37" s="1"/>
  <c r="C27" i="37" s="1"/>
  <c r="E27" i="37" s="1"/>
  <c r="C28" i="37" s="1"/>
  <c r="E28" i="37" s="1"/>
  <c r="C29" i="37" s="1"/>
  <c r="E29" i="37" s="1"/>
  <c r="C30" i="37" s="1"/>
  <c r="E30" i="37" s="1"/>
  <c r="C31" i="37" s="1"/>
  <c r="E31" i="37" s="1"/>
  <c r="C32" i="37" s="1"/>
  <c r="E32" i="37" s="1"/>
  <c r="C33" i="37" s="1"/>
  <c r="E33" i="37" s="1"/>
  <c r="C34" i="37" s="1"/>
  <c r="E34" i="37" s="1"/>
  <c r="C35" i="37" s="1"/>
  <c r="E35" i="37" s="1"/>
  <c r="C36" i="37" s="1"/>
  <c r="E36" i="37" s="1"/>
  <c r="C37" i="37" s="1"/>
  <c r="E37" i="37" s="1"/>
  <c r="C38" i="37" s="1"/>
  <c r="E38" i="37" s="1"/>
  <c r="C39" i="37" s="1"/>
  <c r="E39" i="37" s="1"/>
  <c r="C40" i="37" s="1"/>
  <c r="E40" i="37" s="1"/>
  <c r="C41" i="37" s="1"/>
  <c r="E41" i="37" s="1"/>
  <c r="V12" i="36" a="1"/>
  <c r="V12" i="36" s="1"/>
  <c r="C23" i="36"/>
  <c r="E23" i="36" s="1"/>
  <c r="C24" i="36" s="1"/>
  <c r="E24" i="36" s="1"/>
  <c r="C25" i="36" s="1"/>
  <c r="E25" i="36" s="1"/>
  <c r="C26" i="36" s="1"/>
  <c r="E26" i="36" s="1"/>
  <c r="C27" i="36" s="1"/>
  <c r="E27" i="36" s="1"/>
  <c r="C28" i="36" s="1"/>
  <c r="E28" i="36" s="1"/>
  <c r="C29" i="36" s="1"/>
  <c r="E29" i="36" s="1"/>
  <c r="C30" i="36" s="1"/>
  <c r="E30" i="36" s="1"/>
  <c r="C31" i="36" s="1"/>
  <c r="E31" i="36" s="1"/>
  <c r="C32" i="36" s="1"/>
  <c r="E32" i="36" s="1"/>
  <c r="C33" i="36" s="1"/>
  <c r="E33" i="36" s="1"/>
  <c r="C34" i="36" s="1"/>
  <c r="E34" i="36" s="1"/>
  <c r="C35" i="36" s="1"/>
  <c r="E35" i="36" s="1"/>
  <c r="C36" i="36" s="1"/>
  <c r="E36" i="36" s="1"/>
  <c r="C37" i="36" s="1"/>
  <c r="E37" i="36" s="1"/>
  <c r="C38" i="36" s="1"/>
  <c r="E38" i="36" s="1"/>
  <c r="C39" i="36" s="1"/>
  <c r="E39" i="36" s="1"/>
  <c r="C40" i="36" s="1"/>
  <c r="E40" i="36" s="1"/>
  <c r="C41" i="36" s="1"/>
  <c r="E41" i="36" s="1"/>
  <c r="C23" i="35"/>
  <c r="E23" i="35" s="1"/>
  <c r="C24" i="35" s="1"/>
  <c r="E24" i="35" s="1"/>
  <c r="C25" i="35" s="1"/>
  <c r="E25" i="35" s="1"/>
  <c r="C26" i="35" s="1"/>
  <c r="E26" i="35" s="1"/>
  <c r="C27" i="35" s="1"/>
  <c r="E27" i="35" s="1"/>
  <c r="C28" i="35" s="1"/>
  <c r="E28" i="35" s="1"/>
  <c r="C29" i="35" s="1"/>
  <c r="E29" i="35" s="1"/>
  <c r="C30" i="35" s="1"/>
  <c r="E30" i="35" s="1"/>
  <c r="C31" i="35" s="1"/>
  <c r="E31" i="35" s="1"/>
  <c r="C32" i="35" s="1"/>
  <c r="E32" i="35" s="1"/>
  <c r="C33" i="35" s="1"/>
  <c r="E33" i="35" s="1"/>
  <c r="C34" i="35" s="1"/>
  <c r="E34" i="35" s="1"/>
  <c r="C35" i="35" s="1"/>
  <c r="E35" i="35" s="1"/>
  <c r="C36" i="35" s="1"/>
  <c r="E36" i="35" s="1"/>
  <c r="C37" i="35" s="1"/>
  <c r="E37" i="35" s="1"/>
  <c r="C38" i="35" s="1"/>
  <c r="E38" i="35" s="1"/>
  <c r="C39" i="35" s="1"/>
  <c r="E39" i="35" s="1"/>
  <c r="C40" i="35" s="1"/>
  <c r="E40" i="35" s="1"/>
  <c r="C41" i="35" s="1"/>
  <c r="E41" i="35" s="1"/>
  <c r="G9" i="36"/>
  <c r="G9" i="35"/>
  <c r="G10" i="34"/>
  <c r="V13" i="34" a="1"/>
  <c r="V13" i="34" s="1"/>
  <c r="C21" i="34"/>
  <c r="E21" i="34" s="1"/>
  <c r="C22" i="34" s="1"/>
  <c r="E22" i="34" s="1"/>
  <c r="C23" i="34" s="1"/>
  <c r="E23" i="34" s="1"/>
  <c r="C24" i="34" s="1"/>
  <c r="E24" i="34" s="1"/>
  <c r="C25" i="34" s="1"/>
  <c r="E25" i="34" s="1"/>
  <c r="C26" i="34" s="1"/>
  <c r="E26" i="34" s="1"/>
  <c r="C27" i="34" s="1"/>
  <c r="E27" i="34" s="1"/>
  <c r="C28" i="34" s="1"/>
  <c r="E28" i="34" s="1"/>
  <c r="C29" i="34" s="1"/>
  <c r="E29" i="34" s="1"/>
  <c r="C30" i="34" s="1"/>
  <c r="E30" i="34" s="1"/>
  <c r="C31" i="34" s="1"/>
  <c r="E31" i="34" s="1"/>
  <c r="C32" i="34" s="1"/>
  <c r="E32" i="34" s="1"/>
  <c r="C33" i="34" s="1"/>
  <c r="E33" i="34" s="1"/>
  <c r="C34" i="34" s="1"/>
  <c r="E34" i="34" s="1"/>
  <c r="C35" i="34" s="1"/>
  <c r="E35" i="34" s="1"/>
  <c r="C36" i="34" s="1"/>
  <c r="E36" i="34" s="1"/>
  <c r="C37" i="34" s="1"/>
  <c r="E37" i="34" s="1"/>
  <c r="C38" i="34" s="1"/>
  <c r="E38" i="34" s="1"/>
  <c r="C39" i="34" s="1"/>
  <c r="E39" i="34" s="1"/>
  <c r="C21" i="33"/>
  <c r="G13" i="33"/>
  <c r="G10" i="33"/>
  <c r="E21" i="33"/>
  <c r="C22" i="33" s="1"/>
  <c r="H23" i="38"/>
  <c r="H23" i="37"/>
  <c r="I21" i="34"/>
  <c r="E27" i="44" l="1"/>
  <c r="C28" i="44" s="1"/>
  <c r="E28" i="44" s="1"/>
  <c r="C29" i="44" s="1"/>
  <c r="E29" i="44" s="1"/>
  <c r="C30" i="44" s="1"/>
  <c r="E30" i="44" s="1"/>
  <c r="C31" i="44" s="1"/>
  <c r="E31" i="44" s="1"/>
  <c r="C32" i="44" s="1"/>
  <c r="E32" i="44" s="1"/>
  <c r="C33" i="44" s="1"/>
  <c r="E33" i="44" s="1"/>
  <c r="C34" i="44" s="1"/>
  <c r="E34" i="44" s="1"/>
  <c r="C35" i="44" s="1"/>
  <c r="E35" i="44" s="1"/>
  <c r="C36" i="44" s="1"/>
  <c r="E36" i="44" s="1"/>
  <c r="C37" i="44" s="1"/>
  <c r="E37" i="44" s="1"/>
  <c r="C38" i="44" s="1"/>
  <c r="E38" i="44" s="1"/>
  <c r="C39" i="44" s="1"/>
  <c r="E39" i="44" s="1"/>
  <c r="C40" i="44" s="1"/>
  <c r="E40" i="44" s="1"/>
  <c r="C41" i="44" s="1"/>
  <c r="E41" i="44" s="1"/>
  <c r="C42" i="44" s="1"/>
  <c r="E42" i="44" s="1"/>
  <c r="C43" i="44" s="1"/>
  <c r="E43" i="44" s="1"/>
  <c r="C44" i="44" s="1"/>
  <c r="E44" i="44" s="1"/>
  <c r="C45" i="44" s="1"/>
  <c r="E45" i="44" s="1"/>
  <c r="E27" i="43"/>
  <c r="C28" i="43" s="1"/>
  <c r="E28" i="43" s="1"/>
  <c r="C29" i="43" s="1"/>
  <c r="E29" i="43" s="1"/>
  <c r="C30" i="43" s="1"/>
  <c r="E30" i="43" s="1"/>
  <c r="C31" i="43" s="1"/>
  <c r="E31" i="43" s="1"/>
  <c r="C32" i="43" s="1"/>
  <c r="E32" i="43" s="1"/>
  <c r="C33" i="43" s="1"/>
  <c r="E33" i="43" s="1"/>
  <c r="C34" i="43" s="1"/>
  <c r="E34" i="43" s="1"/>
  <c r="C35" i="43" s="1"/>
  <c r="E35" i="43" s="1"/>
  <c r="C36" i="43" s="1"/>
  <c r="E36" i="43" s="1"/>
  <c r="C37" i="43" s="1"/>
  <c r="E37" i="43" s="1"/>
  <c r="C38" i="43" s="1"/>
  <c r="E38" i="43" s="1"/>
  <c r="C39" i="43" s="1"/>
  <c r="E39" i="43" s="1"/>
  <c r="C40" i="43" s="1"/>
  <c r="E40" i="43" s="1"/>
  <c r="C41" i="43" s="1"/>
  <c r="E41" i="43" s="1"/>
  <c r="C42" i="43" s="1"/>
  <c r="E42" i="43" s="1"/>
  <c r="C43" i="43" s="1"/>
  <c r="E43" i="43" s="1"/>
  <c r="C44" i="43" s="1"/>
  <c r="E44" i="43" s="1"/>
  <c r="C45" i="43" s="1"/>
  <c r="E45" i="43" s="1"/>
  <c r="H23" i="35"/>
  <c r="V12" i="35" s="1" a="1"/>
  <c r="V12" i="35" s="1"/>
  <c r="I21" i="33"/>
  <c r="O21" i="33" s="1"/>
  <c r="Q21" i="33" s="1"/>
  <c r="K27" i="44"/>
  <c r="O27" i="44"/>
  <c r="Q27" i="44" s="1"/>
  <c r="O27" i="43"/>
  <c r="Q27" i="43" s="1"/>
  <c r="K27" i="43"/>
  <c r="N23" i="38"/>
  <c r="P23" i="38" s="1"/>
  <c r="J23" i="38"/>
  <c r="N23" i="37"/>
  <c r="P23" i="37" s="1"/>
  <c r="J23" i="37"/>
  <c r="H23" i="36"/>
  <c r="O21" i="34"/>
  <c r="Q21" i="34" s="1"/>
  <c r="K21" i="34"/>
  <c r="J23" i="35" l="1"/>
  <c r="N23" i="35"/>
  <c r="P23" i="35" s="1"/>
  <c r="K21" i="33"/>
  <c r="J23" i="36"/>
  <c r="N23" i="36"/>
  <c r="P23" i="36" s="1"/>
  <c r="R28" i="43" l="1"/>
  <c r="R45" i="44"/>
  <c r="R39" i="44"/>
  <c r="R38" i="44"/>
  <c r="R37" i="44"/>
  <c r="R36" i="44"/>
  <c r="R35" i="44"/>
  <c r="R34" i="44"/>
  <c r="R33" i="44"/>
  <c r="R30" i="43"/>
  <c r="R31" i="43"/>
  <c r="R32" i="43"/>
  <c r="R33" i="43"/>
  <c r="R34" i="43"/>
  <c r="R35" i="43"/>
  <c r="R36" i="43"/>
  <c r="R37" i="43"/>
  <c r="R38" i="43"/>
  <c r="R39" i="43"/>
  <c r="R40" i="43"/>
  <c r="R41" i="43"/>
  <c r="R42" i="43"/>
  <c r="R43" i="43"/>
  <c r="R44" i="43"/>
  <c r="R45" i="43"/>
  <c r="G16" i="44"/>
  <c r="G16" i="43"/>
  <c r="R22" i="33"/>
  <c r="Q35" i="38"/>
  <c r="Q34" i="38"/>
  <c r="Q33" i="38"/>
  <c r="Q32" i="38"/>
  <c r="Q31" i="38"/>
  <c r="Q30" i="38"/>
  <c r="Q29" i="38"/>
  <c r="Q41" i="37"/>
  <c r="Q40" i="37"/>
  <c r="Q39" i="37"/>
  <c r="Q38" i="37"/>
  <c r="Q37" i="37"/>
  <c r="Q36" i="37"/>
  <c r="Q35" i="37"/>
  <c r="Q34" i="37"/>
  <c r="Q33" i="37"/>
  <c r="Q32" i="37"/>
  <c r="Q31" i="37"/>
  <c r="Q30" i="37"/>
  <c r="Q29" i="37"/>
  <c r="Q28" i="37"/>
  <c r="Q27" i="37"/>
  <c r="Q26" i="37"/>
  <c r="G12" i="38"/>
  <c r="G12" i="37"/>
  <c r="Q41" i="36"/>
  <c r="Q35" i="36"/>
  <c r="Q34" i="36"/>
  <c r="Q33" i="36"/>
  <c r="Q32" i="36"/>
  <c r="Q31" i="36"/>
  <c r="Q30" i="36"/>
  <c r="Q29" i="36"/>
  <c r="Q26" i="35"/>
  <c r="Q27" i="35"/>
  <c r="Q28" i="35"/>
  <c r="Q29" i="35"/>
  <c r="Q30" i="35"/>
  <c r="Q31" i="35"/>
  <c r="Q32" i="35"/>
  <c r="Q33" i="35"/>
  <c r="Q34" i="35"/>
  <c r="Q35" i="35"/>
  <c r="Q36" i="35"/>
  <c r="Q37" i="35"/>
  <c r="Q38" i="35"/>
  <c r="Q39" i="35"/>
  <c r="Q40" i="35"/>
  <c r="Q41" i="35"/>
  <c r="R29" i="43" l="1"/>
  <c r="G12" i="36" l="1"/>
  <c r="G12" i="35"/>
  <c r="R39" i="34"/>
  <c r="R33" i="34"/>
  <c r="R32" i="34"/>
  <c r="R31" i="34"/>
  <c r="R30" i="34"/>
  <c r="R29" i="34"/>
  <c r="R28" i="34"/>
  <c r="R27" i="34"/>
  <c r="G13" i="34"/>
  <c r="R25" i="33"/>
  <c r="R26" i="33"/>
  <c r="R27" i="33"/>
  <c r="R28" i="33"/>
  <c r="R29" i="33"/>
  <c r="R30" i="33"/>
  <c r="R31" i="33"/>
  <c r="R32" i="33"/>
  <c r="R33" i="33"/>
  <c r="R34" i="33"/>
  <c r="R35" i="33"/>
  <c r="R36" i="33"/>
  <c r="R37" i="33"/>
  <c r="R38" i="33"/>
  <c r="R39" i="33"/>
  <c r="Q24" i="35" l="1"/>
  <c r="Q25" i="35"/>
  <c r="R23" i="33" l="1"/>
  <c r="R24" i="33"/>
  <c r="G9" i="42"/>
  <c r="P33" i="42"/>
  <c r="P32" i="42"/>
  <c r="P21" i="42"/>
  <c r="P20" i="42"/>
  <c r="C20" i="42"/>
  <c r="G9" i="41"/>
  <c r="C20" i="41"/>
  <c r="H20" i="41" s="1"/>
  <c r="G9" i="40"/>
  <c r="P33" i="40"/>
  <c r="P32" i="40"/>
  <c r="P21" i="40"/>
  <c r="P20" i="40"/>
  <c r="E20" i="40"/>
  <c r="C21" i="40" s="1"/>
  <c r="E21" i="40" s="1"/>
  <c r="C22" i="40" s="1"/>
  <c r="E22" i="40" s="1"/>
  <c r="C23" i="40" s="1"/>
  <c r="E23" i="40" s="1"/>
  <c r="C24" i="40" s="1"/>
  <c r="E24" i="40" s="1"/>
  <c r="C25" i="40" s="1"/>
  <c r="E25" i="40" s="1"/>
  <c r="C26" i="40" s="1"/>
  <c r="E26" i="40" s="1"/>
  <c r="C27" i="40" s="1"/>
  <c r="E27" i="40" s="1"/>
  <c r="C28" i="40" s="1"/>
  <c r="E28" i="40" s="1"/>
  <c r="C29" i="40" s="1"/>
  <c r="E29" i="40" s="1"/>
  <c r="C30" i="40" s="1"/>
  <c r="E30" i="40" s="1"/>
  <c r="C31" i="40" s="1"/>
  <c r="E31" i="40" s="1"/>
  <c r="C32" i="40" s="1"/>
  <c r="E32" i="40" s="1"/>
  <c r="C33" i="40" s="1"/>
  <c r="E33" i="40" s="1"/>
  <c r="C34" i="40" s="1"/>
  <c r="E34" i="40" s="1"/>
  <c r="C35" i="40" s="1"/>
  <c r="E35" i="40" s="1"/>
  <c r="C36" i="40" s="1"/>
  <c r="E36" i="40" s="1"/>
  <c r="C37" i="40" s="1"/>
  <c r="E37" i="40" s="1"/>
  <c r="C20" i="40"/>
  <c r="H20" i="40" s="1"/>
  <c r="G9" i="39"/>
  <c r="C20" i="39"/>
  <c r="E20" i="39" s="1"/>
  <c r="C21" i="39" s="1"/>
  <c r="E21" i="39" s="1"/>
  <c r="C22" i="39" s="1"/>
  <c r="E22" i="39" s="1"/>
  <c r="C23" i="39" s="1"/>
  <c r="E23" i="39" s="1"/>
  <c r="C24" i="39" s="1"/>
  <c r="E24" i="39" s="1"/>
  <c r="C25" i="39" s="1"/>
  <c r="E25" i="39" s="1"/>
  <c r="C26" i="39" s="1"/>
  <c r="E26" i="39" s="1"/>
  <c r="C27" i="39" s="1"/>
  <c r="E27" i="39" s="1"/>
  <c r="C28" i="39" s="1"/>
  <c r="E28" i="39" s="1"/>
  <c r="C29" i="39" s="1"/>
  <c r="E29" i="39" s="1"/>
  <c r="C30" i="39" s="1"/>
  <c r="E30" i="39" s="1"/>
  <c r="C31" i="39" s="1"/>
  <c r="E31" i="39" s="1"/>
  <c r="C32" i="39" s="1"/>
  <c r="E32" i="39" s="1"/>
  <c r="C33" i="39" s="1"/>
  <c r="E33" i="39" s="1"/>
  <c r="C34" i="39" s="1"/>
  <c r="E34" i="39" s="1"/>
  <c r="C35" i="39" s="1"/>
  <c r="E35" i="39" s="1"/>
  <c r="C36" i="39" s="1"/>
  <c r="E36" i="39" s="1"/>
  <c r="C37" i="39" s="1"/>
  <c r="E37" i="39" s="1"/>
  <c r="S41" i="38"/>
  <c r="S40" i="38"/>
  <c r="S39" i="38"/>
  <c r="S38" i="38"/>
  <c r="S37" i="38"/>
  <c r="S36" i="38"/>
  <c r="S41" i="37"/>
  <c r="S40" i="37"/>
  <c r="S39" i="37"/>
  <c r="S38" i="37"/>
  <c r="S37" i="37"/>
  <c r="S36" i="37"/>
  <c r="H24" i="37"/>
  <c r="S41" i="36"/>
  <c r="S40" i="36"/>
  <c r="S39" i="36"/>
  <c r="S38" i="36"/>
  <c r="S37" i="36"/>
  <c r="S36" i="36"/>
  <c r="H24" i="36"/>
  <c r="S41" i="35"/>
  <c r="S40" i="35"/>
  <c r="S39" i="35"/>
  <c r="S38" i="35"/>
  <c r="S37" i="35"/>
  <c r="S36" i="35"/>
  <c r="Q25" i="37" l="1"/>
  <c r="I28" i="44"/>
  <c r="I28" i="43"/>
  <c r="K28" i="43" s="1"/>
  <c r="I29" i="43" s="1"/>
  <c r="K29" i="43" s="1"/>
  <c r="I30" i="43" s="1"/>
  <c r="K30" i="43" s="1"/>
  <c r="I31" i="43" s="1"/>
  <c r="K31" i="43" s="1"/>
  <c r="I32" i="43" s="1"/>
  <c r="K32" i="43" s="1"/>
  <c r="I33" i="43" s="1"/>
  <c r="K33" i="43" s="1"/>
  <c r="I34" i="43" s="1"/>
  <c r="K34" i="43" s="1"/>
  <c r="I35" i="43" s="1"/>
  <c r="K35" i="43" s="1"/>
  <c r="I36" i="43" s="1"/>
  <c r="K36" i="43" s="1"/>
  <c r="I37" i="43" s="1"/>
  <c r="K37" i="43" s="1"/>
  <c r="I38" i="43" s="1"/>
  <c r="K38" i="43" s="1"/>
  <c r="I39" i="43" s="1"/>
  <c r="K39" i="43" s="1"/>
  <c r="I40" i="43" s="1"/>
  <c r="K40" i="43" s="1"/>
  <c r="I41" i="43" s="1"/>
  <c r="K41" i="43" s="1"/>
  <c r="I42" i="43" s="1"/>
  <c r="K42" i="43" s="1"/>
  <c r="I43" i="43" s="1"/>
  <c r="K43" i="43" s="1"/>
  <c r="I44" i="43" s="1"/>
  <c r="K44" i="43" s="1"/>
  <c r="I45" i="43" s="1"/>
  <c r="K45" i="43" s="1"/>
  <c r="H20" i="39"/>
  <c r="J24" i="36"/>
  <c r="H25" i="36" s="1"/>
  <c r="J25" i="36" s="1"/>
  <c r="H26" i="36" s="1"/>
  <c r="J26" i="36" s="1"/>
  <c r="H27" i="36" s="1"/>
  <c r="J27" i="36" s="1"/>
  <c r="H28" i="36" s="1"/>
  <c r="J28" i="36" s="1"/>
  <c r="H29" i="36" s="1"/>
  <c r="J29" i="36" s="1"/>
  <c r="H30" i="36" s="1"/>
  <c r="J30" i="36" s="1"/>
  <c r="H31" i="36" s="1"/>
  <c r="J31" i="36" s="1"/>
  <c r="H32" i="36" s="1"/>
  <c r="J32" i="36" s="1"/>
  <c r="H33" i="36" s="1"/>
  <c r="J33" i="36" s="1"/>
  <c r="H34" i="36" s="1"/>
  <c r="J34" i="36" s="1"/>
  <c r="H35" i="36" s="1"/>
  <c r="J35" i="36" s="1"/>
  <c r="H36" i="36" s="1"/>
  <c r="J36" i="36" s="1"/>
  <c r="H37" i="36" s="1"/>
  <c r="J37" i="36" s="1"/>
  <c r="H38" i="36" s="1"/>
  <c r="J38" i="36" s="1"/>
  <c r="H39" i="36" s="1"/>
  <c r="J39" i="36" s="1"/>
  <c r="H40" i="36" s="1"/>
  <c r="J40" i="36" s="1"/>
  <c r="H41" i="36" s="1"/>
  <c r="J41" i="36" s="1"/>
  <c r="I22" i="34"/>
  <c r="K22" i="34" s="1"/>
  <c r="I23" i="34" s="1"/>
  <c r="K23" i="34" s="1"/>
  <c r="I24" i="34" s="1"/>
  <c r="K24" i="34" s="1"/>
  <c r="I25" i="34" s="1"/>
  <c r="K25" i="34" s="1"/>
  <c r="I26" i="34" s="1"/>
  <c r="K26" i="34" s="1"/>
  <c r="I27" i="34" s="1"/>
  <c r="K27" i="34" s="1"/>
  <c r="I28" i="34" s="1"/>
  <c r="K28" i="34" s="1"/>
  <c r="I29" i="34" s="1"/>
  <c r="K29" i="34" s="1"/>
  <c r="I30" i="34" s="1"/>
  <c r="K30" i="34" s="1"/>
  <c r="I31" i="34" s="1"/>
  <c r="K31" i="34" s="1"/>
  <c r="I32" i="34" s="1"/>
  <c r="K32" i="34" s="1"/>
  <c r="I33" i="34" s="1"/>
  <c r="K33" i="34" s="1"/>
  <c r="I34" i="34" s="1"/>
  <c r="K34" i="34" s="1"/>
  <c r="I35" i="34" s="1"/>
  <c r="K35" i="34" s="1"/>
  <c r="I36" i="34" s="1"/>
  <c r="K36" i="34" s="1"/>
  <c r="I37" i="34" s="1"/>
  <c r="K37" i="34" s="1"/>
  <c r="I38" i="34" s="1"/>
  <c r="K38" i="34" s="1"/>
  <c r="I39" i="34" s="1"/>
  <c r="K39" i="34" s="1"/>
  <c r="I22" i="33"/>
  <c r="K22" i="33" s="1"/>
  <c r="I23" i="33" s="1"/>
  <c r="K23" i="33" s="1"/>
  <c r="I24" i="33" s="1"/>
  <c r="K24" i="33" s="1"/>
  <c r="I25" i="33" s="1"/>
  <c r="K25" i="33" s="1"/>
  <c r="I26" i="33" s="1"/>
  <c r="K26" i="33" s="1"/>
  <c r="I27" i="33" s="1"/>
  <c r="K27" i="33" s="1"/>
  <c r="I28" i="33" s="1"/>
  <c r="K28" i="33" s="1"/>
  <c r="I29" i="33" s="1"/>
  <c r="K29" i="33" s="1"/>
  <c r="I30" i="33" s="1"/>
  <c r="K30" i="33" s="1"/>
  <c r="I31" i="33" s="1"/>
  <c r="K31" i="33" s="1"/>
  <c r="I32" i="33" s="1"/>
  <c r="K32" i="33" s="1"/>
  <c r="I33" i="33" s="1"/>
  <c r="K33" i="33" s="1"/>
  <c r="I34" i="33" s="1"/>
  <c r="K34" i="33" s="1"/>
  <c r="I35" i="33" s="1"/>
  <c r="K35" i="33" s="1"/>
  <c r="I36" i="33" s="1"/>
  <c r="K36" i="33" s="1"/>
  <c r="I37" i="33" s="1"/>
  <c r="K37" i="33" s="1"/>
  <c r="I38" i="33" s="1"/>
  <c r="K38" i="33" s="1"/>
  <c r="I39" i="33" s="1"/>
  <c r="K39" i="33" s="1"/>
  <c r="N24" i="36"/>
  <c r="P24" i="36" s="1"/>
  <c r="N25" i="36" s="1"/>
  <c r="P25" i="36" s="1"/>
  <c r="N26" i="36" s="1"/>
  <c r="P26" i="36" s="1"/>
  <c r="N27" i="36" s="1"/>
  <c r="P27" i="36" s="1"/>
  <c r="N28" i="36" s="1"/>
  <c r="P28" i="36" s="1"/>
  <c r="N29" i="36" s="1"/>
  <c r="P29" i="36" s="1"/>
  <c r="N30" i="36" s="1"/>
  <c r="P30" i="36" s="1"/>
  <c r="N31" i="36" s="1"/>
  <c r="P31" i="36" s="1"/>
  <c r="N32" i="36" s="1"/>
  <c r="P32" i="36" s="1"/>
  <c r="N33" i="36" s="1"/>
  <c r="P33" i="36" s="1"/>
  <c r="N34" i="36" s="1"/>
  <c r="P34" i="36" s="1"/>
  <c r="N35" i="36" s="1"/>
  <c r="P35" i="36" s="1"/>
  <c r="N36" i="36" s="1"/>
  <c r="P36" i="36" s="1"/>
  <c r="N37" i="36" s="1"/>
  <c r="P37" i="36" s="1"/>
  <c r="N38" i="36" s="1"/>
  <c r="P38" i="36" s="1"/>
  <c r="N39" i="36" s="1"/>
  <c r="P39" i="36" s="1"/>
  <c r="N40" i="36" s="1"/>
  <c r="P40" i="36" s="1"/>
  <c r="N41" i="36" s="1"/>
  <c r="P41" i="36" s="1"/>
  <c r="E22" i="33"/>
  <c r="C23" i="33" s="1"/>
  <c r="O28" i="44"/>
  <c r="Q28" i="44" s="1"/>
  <c r="O29" i="44" s="1"/>
  <c r="Q29" i="44" s="1"/>
  <c r="O30" i="44" s="1"/>
  <c r="Q30" i="44" s="1"/>
  <c r="O31" i="44" s="1"/>
  <c r="Q31" i="44" s="1"/>
  <c r="O32" i="44" s="1"/>
  <c r="Q32" i="44" s="1"/>
  <c r="O33" i="44" s="1"/>
  <c r="Q33" i="44" s="1"/>
  <c r="O34" i="44" s="1"/>
  <c r="Q34" i="44" s="1"/>
  <c r="O35" i="44" s="1"/>
  <c r="Q35" i="44" s="1"/>
  <c r="O36" i="44" s="1"/>
  <c r="Q36" i="44" s="1"/>
  <c r="O37" i="44" s="1"/>
  <c r="Q37" i="44" s="1"/>
  <c r="O38" i="44" s="1"/>
  <c r="Q38" i="44" s="1"/>
  <c r="O39" i="44" s="1"/>
  <c r="Q39" i="44" s="1"/>
  <c r="O40" i="44" s="1"/>
  <c r="Q40" i="44" s="1"/>
  <c r="O41" i="44" s="1"/>
  <c r="Q41" i="44" s="1"/>
  <c r="O42" i="44" s="1"/>
  <c r="Q42" i="44" s="1"/>
  <c r="O43" i="44" s="1"/>
  <c r="Q43" i="44" s="1"/>
  <c r="O44" i="44" s="1"/>
  <c r="Q44" i="44" s="1"/>
  <c r="O45" i="44" s="1"/>
  <c r="Q45" i="44" s="1"/>
  <c r="K28" i="44"/>
  <c r="I29" i="44" s="1"/>
  <c r="K29" i="44" s="1"/>
  <c r="I30" i="44" s="1"/>
  <c r="K30" i="44" s="1"/>
  <c r="I31" i="44" s="1"/>
  <c r="K31" i="44" s="1"/>
  <c r="I32" i="44" s="1"/>
  <c r="K32" i="44" s="1"/>
  <c r="I33" i="44" s="1"/>
  <c r="K33" i="44" s="1"/>
  <c r="I34" i="44" s="1"/>
  <c r="K34" i="44" s="1"/>
  <c r="I35" i="44" s="1"/>
  <c r="K35" i="44" s="1"/>
  <c r="I36" i="44" s="1"/>
  <c r="K36" i="44" s="1"/>
  <c r="I37" i="44" s="1"/>
  <c r="K37" i="44" s="1"/>
  <c r="I38" i="44" s="1"/>
  <c r="K38" i="44" s="1"/>
  <c r="I39" i="44" s="1"/>
  <c r="K39" i="44" s="1"/>
  <c r="I40" i="44" s="1"/>
  <c r="K40" i="44" s="1"/>
  <c r="I41" i="44" s="1"/>
  <c r="K41" i="44" s="1"/>
  <c r="I42" i="44" s="1"/>
  <c r="K42" i="44" s="1"/>
  <c r="I43" i="44" s="1"/>
  <c r="K43" i="44" s="1"/>
  <c r="I44" i="44" s="1"/>
  <c r="K44" i="44" s="1"/>
  <c r="I45" i="44" s="1"/>
  <c r="K45" i="44" s="1"/>
  <c r="H20" i="42"/>
  <c r="E20" i="42"/>
  <c r="C21" i="42" s="1"/>
  <c r="E21" i="42" s="1"/>
  <c r="C22" i="42" s="1"/>
  <c r="E22" i="42" s="1"/>
  <c r="C23" i="42" s="1"/>
  <c r="E23" i="42" s="1"/>
  <c r="C24" i="42" s="1"/>
  <c r="E24" i="42" s="1"/>
  <c r="C25" i="42" s="1"/>
  <c r="E25" i="42" s="1"/>
  <c r="C26" i="42" s="1"/>
  <c r="E26" i="42" s="1"/>
  <c r="C27" i="42" s="1"/>
  <c r="E27" i="42" s="1"/>
  <c r="C28" i="42" s="1"/>
  <c r="E28" i="42" s="1"/>
  <c r="C29" i="42" s="1"/>
  <c r="E29" i="42" s="1"/>
  <c r="C30" i="42" s="1"/>
  <c r="E30" i="42" s="1"/>
  <c r="C31" i="42" s="1"/>
  <c r="E31" i="42" s="1"/>
  <c r="C32" i="42" s="1"/>
  <c r="E32" i="42" s="1"/>
  <c r="C33" i="42" s="1"/>
  <c r="E33" i="42" s="1"/>
  <c r="C34" i="42" s="1"/>
  <c r="E34" i="42" s="1"/>
  <c r="C35" i="42" s="1"/>
  <c r="E35" i="42" s="1"/>
  <c r="C36" i="42" s="1"/>
  <c r="E36" i="42" s="1"/>
  <c r="C37" i="42" s="1"/>
  <c r="E37" i="42" s="1"/>
  <c r="J20" i="41"/>
  <c r="H21" i="41" s="1"/>
  <c r="J21" i="41" s="1"/>
  <c r="H22" i="41" s="1"/>
  <c r="J22" i="41" s="1"/>
  <c r="H23" i="41" s="1"/>
  <c r="J23" i="41" s="1"/>
  <c r="H24" i="41" s="1"/>
  <c r="J24" i="41" s="1"/>
  <c r="H25" i="41" s="1"/>
  <c r="J25" i="41" s="1"/>
  <c r="H26" i="41" s="1"/>
  <c r="J26" i="41" s="1"/>
  <c r="H27" i="41" s="1"/>
  <c r="J27" i="41" s="1"/>
  <c r="H28" i="41" s="1"/>
  <c r="J28" i="41" s="1"/>
  <c r="H29" i="41" s="1"/>
  <c r="J29" i="41" s="1"/>
  <c r="H30" i="41" s="1"/>
  <c r="J30" i="41" s="1"/>
  <c r="H31" i="41" s="1"/>
  <c r="J31" i="41" s="1"/>
  <c r="H32" i="41" s="1"/>
  <c r="J32" i="41" s="1"/>
  <c r="H33" i="41" s="1"/>
  <c r="J33" i="41" s="1"/>
  <c r="H34" i="41" s="1"/>
  <c r="J34" i="41" s="1"/>
  <c r="H35" i="41" s="1"/>
  <c r="J35" i="41" s="1"/>
  <c r="H36" i="41" s="1"/>
  <c r="J36" i="41" s="1"/>
  <c r="H37" i="41" s="1"/>
  <c r="J37" i="41" s="1"/>
  <c r="M20" i="41"/>
  <c r="O20" i="41" s="1"/>
  <c r="M21" i="41" s="1"/>
  <c r="O21" i="41" s="1"/>
  <c r="M22" i="41" s="1"/>
  <c r="O22" i="41" s="1"/>
  <c r="M23" i="41" s="1"/>
  <c r="O23" i="41" s="1"/>
  <c r="M24" i="41" s="1"/>
  <c r="O24" i="41" s="1"/>
  <c r="M25" i="41" s="1"/>
  <c r="O25" i="41" s="1"/>
  <c r="M26" i="41" s="1"/>
  <c r="O26" i="41" s="1"/>
  <c r="M27" i="41" s="1"/>
  <c r="O27" i="41" s="1"/>
  <c r="M28" i="41" s="1"/>
  <c r="O28" i="41" s="1"/>
  <c r="M29" i="41" s="1"/>
  <c r="O29" i="41" s="1"/>
  <c r="M30" i="41" s="1"/>
  <c r="O30" i="41" s="1"/>
  <c r="M31" i="41" s="1"/>
  <c r="O31" i="41" s="1"/>
  <c r="M32" i="41" s="1"/>
  <c r="O32" i="41" s="1"/>
  <c r="M33" i="41" s="1"/>
  <c r="O33" i="41" s="1"/>
  <c r="M34" i="41" s="1"/>
  <c r="O34" i="41" s="1"/>
  <c r="M35" i="41" s="1"/>
  <c r="O35" i="41" s="1"/>
  <c r="M36" i="41" s="1"/>
  <c r="O36" i="41" s="1"/>
  <c r="M37" i="41" s="1"/>
  <c r="O37" i="41" s="1"/>
  <c r="E20" i="41"/>
  <c r="C21" i="41" s="1"/>
  <c r="E21" i="41" s="1"/>
  <c r="C22" i="41" s="1"/>
  <c r="E22" i="41" s="1"/>
  <c r="C23" i="41" s="1"/>
  <c r="E23" i="41" s="1"/>
  <c r="C24" i="41" s="1"/>
  <c r="E24" i="41" s="1"/>
  <c r="C25" i="41" s="1"/>
  <c r="E25" i="41" s="1"/>
  <c r="C26" i="41" s="1"/>
  <c r="E26" i="41" s="1"/>
  <c r="C27" i="41" s="1"/>
  <c r="E27" i="41" s="1"/>
  <c r="C28" i="41" s="1"/>
  <c r="E28" i="41" s="1"/>
  <c r="C29" i="41" s="1"/>
  <c r="E29" i="41" s="1"/>
  <c r="C30" i="41" s="1"/>
  <c r="E30" i="41" s="1"/>
  <c r="C31" i="41" s="1"/>
  <c r="E31" i="41" s="1"/>
  <c r="C32" i="41" s="1"/>
  <c r="E32" i="41" s="1"/>
  <c r="C33" i="41" s="1"/>
  <c r="E33" i="41" s="1"/>
  <c r="C34" i="41" s="1"/>
  <c r="E34" i="41" s="1"/>
  <c r="C35" i="41" s="1"/>
  <c r="E35" i="41" s="1"/>
  <c r="C36" i="41" s="1"/>
  <c r="E36" i="41" s="1"/>
  <c r="C37" i="41" s="1"/>
  <c r="E37" i="41" s="1"/>
  <c r="J20" i="40"/>
  <c r="H21" i="40" s="1"/>
  <c r="J21" i="40" s="1"/>
  <c r="H22" i="40" s="1"/>
  <c r="J22" i="40" s="1"/>
  <c r="H23" i="40" s="1"/>
  <c r="J23" i="40" s="1"/>
  <c r="H24" i="40" s="1"/>
  <c r="J24" i="40" s="1"/>
  <c r="H25" i="40" s="1"/>
  <c r="J25" i="40" s="1"/>
  <c r="H26" i="40" s="1"/>
  <c r="J26" i="40" s="1"/>
  <c r="H27" i="40" s="1"/>
  <c r="J27" i="40" s="1"/>
  <c r="H28" i="40" s="1"/>
  <c r="J28" i="40" s="1"/>
  <c r="H29" i="40" s="1"/>
  <c r="J29" i="40" s="1"/>
  <c r="H30" i="40" s="1"/>
  <c r="J30" i="40" s="1"/>
  <c r="H31" i="40" s="1"/>
  <c r="J31" i="40" s="1"/>
  <c r="H32" i="40" s="1"/>
  <c r="J32" i="40" s="1"/>
  <c r="H33" i="40" s="1"/>
  <c r="J33" i="40" s="1"/>
  <c r="H34" i="40" s="1"/>
  <c r="J34" i="40" s="1"/>
  <c r="H35" i="40" s="1"/>
  <c r="J35" i="40" s="1"/>
  <c r="H36" i="40" s="1"/>
  <c r="J36" i="40" s="1"/>
  <c r="H37" i="40" s="1"/>
  <c r="J37" i="40" s="1"/>
  <c r="M20" i="40"/>
  <c r="O20" i="40" s="1"/>
  <c r="M21" i="40" s="1"/>
  <c r="O21" i="40" s="1"/>
  <c r="M22" i="40" s="1"/>
  <c r="O22" i="40" s="1"/>
  <c r="M23" i="40" s="1"/>
  <c r="O23" i="40" s="1"/>
  <c r="M24" i="40" s="1"/>
  <c r="O24" i="40" s="1"/>
  <c r="M25" i="40" s="1"/>
  <c r="O25" i="40" s="1"/>
  <c r="M26" i="40" s="1"/>
  <c r="O26" i="40" s="1"/>
  <c r="M27" i="40" s="1"/>
  <c r="O27" i="40" s="1"/>
  <c r="M28" i="40" s="1"/>
  <c r="O28" i="40" s="1"/>
  <c r="M29" i="40" s="1"/>
  <c r="O29" i="40" s="1"/>
  <c r="M30" i="40" s="1"/>
  <c r="O30" i="40" s="1"/>
  <c r="M31" i="40" s="1"/>
  <c r="O31" i="40" s="1"/>
  <c r="M32" i="40" s="1"/>
  <c r="O32" i="40" s="1"/>
  <c r="M33" i="40" s="1"/>
  <c r="O33" i="40" s="1"/>
  <c r="M34" i="40" s="1"/>
  <c r="O34" i="40" s="1"/>
  <c r="M35" i="40" s="1"/>
  <c r="O35" i="40" s="1"/>
  <c r="M36" i="40" s="1"/>
  <c r="O36" i="40" s="1"/>
  <c r="M37" i="40" s="1"/>
  <c r="O37" i="40" s="1"/>
  <c r="H24" i="38"/>
  <c r="J24" i="37"/>
  <c r="H25" i="37" s="1"/>
  <c r="J25" i="37" s="1"/>
  <c r="H26" i="37" s="1"/>
  <c r="J26" i="37" s="1"/>
  <c r="H27" i="37" s="1"/>
  <c r="J27" i="37" s="1"/>
  <c r="H28" i="37" s="1"/>
  <c r="J28" i="37" s="1"/>
  <c r="H29" i="37" s="1"/>
  <c r="J29" i="37" s="1"/>
  <c r="H30" i="37" s="1"/>
  <c r="J30" i="37" s="1"/>
  <c r="H31" i="37" s="1"/>
  <c r="J31" i="37" s="1"/>
  <c r="H32" i="37" s="1"/>
  <c r="J32" i="37" s="1"/>
  <c r="H33" i="37" s="1"/>
  <c r="J33" i="37" s="1"/>
  <c r="H34" i="37" s="1"/>
  <c r="J34" i="37" s="1"/>
  <c r="H35" i="37" s="1"/>
  <c r="J35" i="37" s="1"/>
  <c r="H36" i="37" s="1"/>
  <c r="J36" i="37" s="1"/>
  <c r="H37" i="37" s="1"/>
  <c r="J37" i="37" s="1"/>
  <c r="H38" i="37" s="1"/>
  <c r="J38" i="37" s="1"/>
  <c r="H39" i="37" s="1"/>
  <c r="J39" i="37" s="1"/>
  <c r="H40" i="37" s="1"/>
  <c r="J40" i="37" s="1"/>
  <c r="H41" i="37" s="1"/>
  <c r="J41" i="37" s="1"/>
  <c r="N24" i="37"/>
  <c r="P24" i="37" s="1"/>
  <c r="N25" i="37" s="1"/>
  <c r="P25" i="37" s="1"/>
  <c r="N26" i="37" s="1"/>
  <c r="P26" i="37" s="1"/>
  <c r="N27" i="37" s="1"/>
  <c r="P27" i="37" s="1"/>
  <c r="N28" i="37" s="1"/>
  <c r="P28" i="37" s="1"/>
  <c r="N29" i="37" s="1"/>
  <c r="P29" i="37" s="1"/>
  <c r="N30" i="37" s="1"/>
  <c r="P30" i="37" s="1"/>
  <c r="N31" i="37" s="1"/>
  <c r="P31" i="37" s="1"/>
  <c r="N32" i="37" s="1"/>
  <c r="P32" i="37" s="1"/>
  <c r="N33" i="37" s="1"/>
  <c r="P33" i="37" s="1"/>
  <c r="N34" i="37" s="1"/>
  <c r="P34" i="37" s="1"/>
  <c r="N35" i="37" s="1"/>
  <c r="P35" i="37" s="1"/>
  <c r="N36" i="37" s="1"/>
  <c r="P36" i="37" s="1"/>
  <c r="N37" i="37" s="1"/>
  <c r="P37" i="37" s="1"/>
  <c r="N38" i="37" s="1"/>
  <c r="P38" i="37" s="1"/>
  <c r="N39" i="37" s="1"/>
  <c r="P39" i="37" s="1"/>
  <c r="N40" i="37" s="1"/>
  <c r="P40" i="37" s="1"/>
  <c r="N41" i="37" s="1"/>
  <c r="P41" i="37" s="1"/>
  <c r="H24" i="35"/>
  <c r="O22" i="34"/>
  <c r="Q22" i="34" s="1"/>
  <c r="O23" i="34" s="1"/>
  <c r="Q23" i="34" s="1"/>
  <c r="O24" i="34" s="1"/>
  <c r="Q24" i="34" s="1"/>
  <c r="O25" i="34" s="1"/>
  <c r="Q25" i="34" s="1"/>
  <c r="O26" i="34" s="1"/>
  <c r="Q26" i="34" s="1"/>
  <c r="O27" i="34" s="1"/>
  <c r="Q27" i="34" s="1"/>
  <c r="O28" i="34" s="1"/>
  <c r="Q28" i="34" s="1"/>
  <c r="O29" i="34" s="1"/>
  <c r="Q29" i="34" s="1"/>
  <c r="O30" i="34" s="1"/>
  <c r="Q30" i="34" s="1"/>
  <c r="O31" i="34" s="1"/>
  <c r="Q31" i="34" s="1"/>
  <c r="O32" i="34" s="1"/>
  <c r="Q32" i="34" s="1"/>
  <c r="O33" i="34" s="1"/>
  <c r="Q33" i="34" s="1"/>
  <c r="O34" i="34" s="1"/>
  <c r="Q34" i="34" s="1"/>
  <c r="O35" i="34" s="1"/>
  <c r="Q35" i="34" s="1"/>
  <c r="O36" i="34" s="1"/>
  <c r="Q36" i="34" s="1"/>
  <c r="O37" i="34" s="1"/>
  <c r="Q37" i="34" s="1"/>
  <c r="O38" i="34" s="1"/>
  <c r="Q38" i="34" s="1"/>
  <c r="O39" i="34" s="1"/>
  <c r="Q39" i="34" s="1"/>
  <c r="O22" i="33"/>
  <c r="Q22" i="33" s="1"/>
  <c r="O23" i="33" s="1"/>
  <c r="Q23" i="33" s="1"/>
  <c r="O24" i="33" s="1"/>
  <c r="Q24" i="33" s="1"/>
  <c r="O25" i="33" s="1"/>
  <c r="Q25" i="33" s="1"/>
  <c r="O26" i="33" s="1"/>
  <c r="Q26" i="33" s="1"/>
  <c r="O27" i="33" s="1"/>
  <c r="Q27" i="33" s="1"/>
  <c r="O28" i="33" s="1"/>
  <c r="Q28" i="33" s="1"/>
  <c r="O29" i="33" s="1"/>
  <c r="Q29" i="33" s="1"/>
  <c r="O30" i="33" s="1"/>
  <c r="Q30" i="33" s="1"/>
  <c r="O31" i="33" s="1"/>
  <c r="Q31" i="33" s="1"/>
  <c r="O32" i="33" s="1"/>
  <c r="Q32" i="33" s="1"/>
  <c r="O33" i="33" s="1"/>
  <c r="Q33" i="33" s="1"/>
  <c r="O34" i="33" s="1"/>
  <c r="Q34" i="33" s="1"/>
  <c r="O35" i="33" s="1"/>
  <c r="Q35" i="33" s="1"/>
  <c r="O36" i="33" s="1"/>
  <c r="Q36" i="33" s="1"/>
  <c r="O37" i="33" s="1"/>
  <c r="Q37" i="33" s="1"/>
  <c r="O38" i="33" s="1"/>
  <c r="Q38" i="33" s="1"/>
  <c r="O39" i="33" s="1"/>
  <c r="Q39" i="33" s="1"/>
  <c r="O28" i="43" l="1"/>
  <c r="Q28" i="43" s="1"/>
  <c r="O29" i="43" s="1"/>
  <c r="Q29" i="43" s="1"/>
  <c r="O30" i="43" s="1"/>
  <c r="Q30" i="43" s="1"/>
  <c r="O31" i="43" s="1"/>
  <c r="Q31" i="43" s="1"/>
  <c r="O32" i="43" s="1"/>
  <c r="Q32" i="43" s="1"/>
  <c r="O33" i="43" s="1"/>
  <c r="Q33" i="43" s="1"/>
  <c r="O34" i="43" s="1"/>
  <c r="Q34" i="43" s="1"/>
  <c r="O35" i="43" s="1"/>
  <c r="Q35" i="43" s="1"/>
  <c r="O36" i="43" s="1"/>
  <c r="Q36" i="43" s="1"/>
  <c r="O37" i="43" s="1"/>
  <c r="Q37" i="43" s="1"/>
  <c r="O38" i="43" s="1"/>
  <c r="Q38" i="43" s="1"/>
  <c r="O39" i="43" s="1"/>
  <c r="Q39" i="43" s="1"/>
  <c r="O40" i="43" s="1"/>
  <c r="Q40" i="43" s="1"/>
  <c r="O41" i="43" s="1"/>
  <c r="Q41" i="43" s="1"/>
  <c r="O42" i="43" s="1"/>
  <c r="Q42" i="43" s="1"/>
  <c r="O43" i="43" s="1"/>
  <c r="Q43" i="43" s="1"/>
  <c r="O44" i="43" s="1"/>
  <c r="Q44" i="43" s="1"/>
  <c r="O45" i="43" s="1"/>
  <c r="Q45" i="43" s="1"/>
  <c r="E23" i="33"/>
  <c r="C24" i="33" s="1"/>
  <c r="E24" i="33" s="1"/>
  <c r="C25" i="33" s="1"/>
  <c r="E25" i="33" s="1"/>
  <c r="C26" i="33" s="1"/>
  <c r="E26" i="33" s="1"/>
  <c r="C27" i="33" s="1"/>
  <c r="E27" i="33" s="1"/>
  <c r="C28" i="33" s="1"/>
  <c r="E28" i="33" s="1"/>
  <c r="C29" i="33" s="1"/>
  <c r="E29" i="33" s="1"/>
  <c r="C30" i="33" s="1"/>
  <c r="E30" i="33" s="1"/>
  <c r="C31" i="33" s="1"/>
  <c r="E31" i="33" s="1"/>
  <c r="C32" i="33" s="1"/>
  <c r="E32" i="33" s="1"/>
  <c r="C33" i="33" s="1"/>
  <c r="E33" i="33" s="1"/>
  <c r="C34" i="33" s="1"/>
  <c r="E34" i="33" s="1"/>
  <c r="C35" i="33" s="1"/>
  <c r="E35" i="33" s="1"/>
  <c r="C36" i="33" s="1"/>
  <c r="E36" i="33" s="1"/>
  <c r="C37" i="33" s="1"/>
  <c r="E37" i="33" s="1"/>
  <c r="C38" i="33" s="1"/>
  <c r="E38" i="33" s="1"/>
  <c r="C39" i="33" s="1"/>
  <c r="E39" i="33" s="1"/>
  <c r="V13" i="33" a="1"/>
  <c r="V13" i="33" s="1"/>
  <c r="R41" i="44"/>
  <c r="R29" i="44"/>
  <c r="R40" i="44"/>
  <c r="R28" i="44"/>
  <c r="J20" i="39"/>
  <c r="H21" i="39" s="1"/>
  <c r="J21" i="39" s="1"/>
  <c r="H22" i="39" s="1"/>
  <c r="J22" i="39" s="1"/>
  <c r="H23" i="39" s="1"/>
  <c r="J23" i="39" s="1"/>
  <c r="H24" i="39" s="1"/>
  <c r="J24" i="39" s="1"/>
  <c r="H25" i="39" s="1"/>
  <c r="J25" i="39" s="1"/>
  <c r="H26" i="39" s="1"/>
  <c r="J26" i="39" s="1"/>
  <c r="H27" i="39" s="1"/>
  <c r="J27" i="39" s="1"/>
  <c r="H28" i="39" s="1"/>
  <c r="J28" i="39" s="1"/>
  <c r="H29" i="39" s="1"/>
  <c r="J29" i="39" s="1"/>
  <c r="H30" i="39" s="1"/>
  <c r="J30" i="39" s="1"/>
  <c r="H31" i="39" s="1"/>
  <c r="J31" i="39" s="1"/>
  <c r="H32" i="39" s="1"/>
  <c r="J32" i="39" s="1"/>
  <c r="H33" i="39" s="1"/>
  <c r="J33" i="39" s="1"/>
  <c r="H34" i="39" s="1"/>
  <c r="J34" i="39" s="1"/>
  <c r="H35" i="39" s="1"/>
  <c r="J35" i="39" s="1"/>
  <c r="H36" i="39" s="1"/>
  <c r="J36" i="39" s="1"/>
  <c r="H37" i="39" s="1"/>
  <c r="J37" i="39" s="1"/>
  <c r="M20" i="39"/>
  <c r="O20" i="39" s="1"/>
  <c r="M21" i="39" s="1"/>
  <c r="O21" i="39" s="1"/>
  <c r="M22" i="39" s="1"/>
  <c r="O22" i="39" s="1"/>
  <c r="M23" i="39" s="1"/>
  <c r="O23" i="39" s="1"/>
  <c r="M24" i="39" s="1"/>
  <c r="O24" i="39" s="1"/>
  <c r="M25" i="39" s="1"/>
  <c r="O25" i="39" s="1"/>
  <c r="M26" i="39" s="1"/>
  <c r="O26" i="39" s="1"/>
  <c r="M27" i="39" s="1"/>
  <c r="O27" i="39" s="1"/>
  <c r="M28" i="39" s="1"/>
  <c r="O28" i="39" s="1"/>
  <c r="M29" i="39" s="1"/>
  <c r="O29" i="39" s="1"/>
  <c r="M30" i="39" s="1"/>
  <c r="O30" i="39" s="1"/>
  <c r="M31" i="39" s="1"/>
  <c r="O31" i="39" s="1"/>
  <c r="M32" i="39" s="1"/>
  <c r="O32" i="39" s="1"/>
  <c r="M33" i="39" s="1"/>
  <c r="O33" i="39" s="1"/>
  <c r="M34" i="39" s="1"/>
  <c r="O34" i="39" s="1"/>
  <c r="M35" i="39" s="1"/>
  <c r="O35" i="39" s="1"/>
  <c r="M36" i="39" s="1"/>
  <c r="O36" i="39" s="1"/>
  <c r="M37" i="39" s="1"/>
  <c r="O37" i="39" s="1"/>
  <c r="Q24" i="36"/>
  <c r="Q25" i="36"/>
  <c r="Q36" i="36"/>
  <c r="Q37" i="36"/>
  <c r="R22" i="34"/>
  <c r="R35" i="34"/>
  <c r="R34" i="34"/>
  <c r="R23" i="34"/>
  <c r="J20" i="42"/>
  <c r="H21" i="42" s="1"/>
  <c r="J21" i="42" s="1"/>
  <c r="H22" i="42" s="1"/>
  <c r="J22" i="42" s="1"/>
  <c r="H23" i="42" s="1"/>
  <c r="J23" i="42" s="1"/>
  <c r="H24" i="42" s="1"/>
  <c r="J24" i="42" s="1"/>
  <c r="H25" i="42" s="1"/>
  <c r="J25" i="42" s="1"/>
  <c r="H26" i="42" s="1"/>
  <c r="J26" i="42" s="1"/>
  <c r="H27" i="42" s="1"/>
  <c r="J27" i="42" s="1"/>
  <c r="H28" i="42" s="1"/>
  <c r="J28" i="42" s="1"/>
  <c r="H29" i="42" s="1"/>
  <c r="J29" i="42" s="1"/>
  <c r="H30" i="42" s="1"/>
  <c r="J30" i="42" s="1"/>
  <c r="H31" i="42" s="1"/>
  <c r="J31" i="42" s="1"/>
  <c r="H32" i="42" s="1"/>
  <c r="J32" i="42" s="1"/>
  <c r="H33" i="42" s="1"/>
  <c r="J33" i="42" s="1"/>
  <c r="H34" i="42" s="1"/>
  <c r="J34" i="42" s="1"/>
  <c r="H35" i="42" s="1"/>
  <c r="J35" i="42" s="1"/>
  <c r="H36" i="42" s="1"/>
  <c r="J36" i="42" s="1"/>
  <c r="H37" i="42" s="1"/>
  <c r="J37" i="42" s="1"/>
  <c r="M20" i="42"/>
  <c r="O20" i="42" s="1"/>
  <c r="M21" i="42" s="1"/>
  <c r="O21" i="42" s="1"/>
  <c r="M22" i="42" s="1"/>
  <c r="O22" i="42" s="1"/>
  <c r="M23" i="42" s="1"/>
  <c r="O23" i="42" s="1"/>
  <c r="M24" i="42" s="1"/>
  <c r="O24" i="42" s="1"/>
  <c r="M25" i="42" s="1"/>
  <c r="O25" i="42" s="1"/>
  <c r="M26" i="42" s="1"/>
  <c r="O26" i="42" s="1"/>
  <c r="M27" i="42" s="1"/>
  <c r="O27" i="42" s="1"/>
  <c r="M28" i="42" s="1"/>
  <c r="O28" i="42" s="1"/>
  <c r="M29" i="42" s="1"/>
  <c r="O29" i="42" s="1"/>
  <c r="M30" i="42" s="1"/>
  <c r="O30" i="42" s="1"/>
  <c r="M31" i="42" s="1"/>
  <c r="O31" i="42" s="1"/>
  <c r="M32" i="42" s="1"/>
  <c r="O32" i="42" s="1"/>
  <c r="M33" i="42" s="1"/>
  <c r="O33" i="42" s="1"/>
  <c r="M34" i="42" s="1"/>
  <c r="O34" i="42" s="1"/>
  <c r="M35" i="42" s="1"/>
  <c r="O35" i="42" s="1"/>
  <c r="M36" i="42" s="1"/>
  <c r="O36" i="42" s="1"/>
  <c r="M37" i="42" s="1"/>
  <c r="O37" i="42" s="1"/>
  <c r="J24" i="38"/>
  <c r="H25" i="38" s="1"/>
  <c r="J25" i="38" s="1"/>
  <c r="H26" i="38" s="1"/>
  <c r="J26" i="38" s="1"/>
  <c r="H27" i="38" s="1"/>
  <c r="J27" i="38" s="1"/>
  <c r="H28" i="38" s="1"/>
  <c r="J28" i="38" s="1"/>
  <c r="H29" i="38" s="1"/>
  <c r="J29" i="38" s="1"/>
  <c r="H30" i="38" s="1"/>
  <c r="J30" i="38" s="1"/>
  <c r="H31" i="38" s="1"/>
  <c r="J31" i="38" s="1"/>
  <c r="H32" i="38" s="1"/>
  <c r="J32" i="38" s="1"/>
  <c r="H33" i="38" s="1"/>
  <c r="J33" i="38" s="1"/>
  <c r="H34" i="38" s="1"/>
  <c r="J34" i="38" s="1"/>
  <c r="H35" i="38" s="1"/>
  <c r="J35" i="38" s="1"/>
  <c r="H36" i="38" s="1"/>
  <c r="J36" i="38" s="1"/>
  <c r="H37" i="38" s="1"/>
  <c r="J37" i="38" s="1"/>
  <c r="H38" i="38" s="1"/>
  <c r="J38" i="38" s="1"/>
  <c r="H39" i="38" s="1"/>
  <c r="J39" i="38" s="1"/>
  <c r="H40" i="38" s="1"/>
  <c r="J40" i="38" s="1"/>
  <c r="H41" i="38" s="1"/>
  <c r="J41" i="38" s="1"/>
  <c r="N24" i="38"/>
  <c r="P24" i="38" s="1"/>
  <c r="N25" i="38" s="1"/>
  <c r="P25" i="38" s="1"/>
  <c r="N26" i="38" s="1"/>
  <c r="P26" i="38" s="1"/>
  <c r="N27" i="38" s="1"/>
  <c r="P27" i="38" s="1"/>
  <c r="N28" i="38" s="1"/>
  <c r="P28" i="38" s="1"/>
  <c r="N29" i="38" s="1"/>
  <c r="P29" i="38" s="1"/>
  <c r="N30" i="38" s="1"/>
  <c r="P30" i="38" s="1"/>
  <c r="N31" i="38" s="1"/>
  <c r="P31" i="38" s="1"/>
  <c r="N32" i="38" s="1"/>
  <c r="P32" i="38" s="1"/>
  <c r="N33" i="38" s="1"/>
  <c r="P33" i="38" s="1"/>
  <c r="N34" i="38" s="1"/>
  <c r="P34" i="38" s="1"/>
  <c r="N35" i="38" s="1"/>
  <c r="P35" i="38" s="1"/>
  <c r="N36" i="38" s="1"/>
  <c r="P36" i="38" s="1"/>
  <c r="N37" i="38" s="1"/>
  <c r="P37" i="38" s="1"/>
  <c r="N38" i="38" s="1"/>
  <c r="P38" i="38" s="1"/>
  <c r="N39" i="38" s="1"/>
  <c r="P39" i="38" s="1"/>
  <c r="N40" i="38" s="1"/>
  <c r="P40" i="38" s="1"/>
  <c r="N41" i="38" s="1"/>
  <c r="P41" i="38" s="1"/>
  <c r="J24" i="35"/>
  <c r="H25" i="35" s="1"/>
  <c r="J25" i="35" s="1"/>
  <c r="H26" i="35" s="1"/>
  <c r="J26" i="35" s="1"/>
  <c r="H27" i="35" s="1"/>
  <c r="J27" i="35" s="1"/>
  <c r="H28" i="35" s="1"/>
  <c r="J28" i="35" s="1"/>
  <c r="H29" i="35" s="1"/>
  <c r="J29" i="35" s="1"/>
  <c r="H30" i="35" s="1"/>
  <c r="J30" i="35" s="1"/>
  <c r="H31" i="35" s="1"/>
  <c r="J31" i="35" s="1"/>
  <c r="H32" i="35" s="1"/>
  <c r="J32" i="35" s="1"/>
  <c r="H33" i="35" s="1"/>
  <c r="J33" i="35" s="1"/>
  <c r="H34" i="35" s="1"/>
  <c r="J34" i="35" s="1"/>
  <c r="H35" i="35" s="1"/>
  <c r="J35" i="35" s="1"/>
  <c r="H36" i="35" s="1"/>
  <c r="J36" i="35" s="1"/>
  <c r="H37" i="35" s="1"/>
  <c r="J37" i="35" s="1"/>
  <c r="H38" i="35" s="1"/>
  <c r="J38" i="35" s="1"/>
  <c r="H39" i="35" s="1"/>
  <c r="J39" i="35" s="1"/>
  <c r="H40" i="35" s="1"/>
  <c r="J40" i="35" s="1"/>
  <c r="H41" i="35" s="1"/>
  <c r="J41" i="35" s="1"/>
  <c r="N24" i="35"/>
  <c r="P24" i="35" s="1"/>
  <c r="N25" i="35" s="1"/>
  <c r="P25" i="35" s="1"/>
  <c r="N26" i="35" s="1"/>
  <c r="P26" i="35" s="1"/>
  <c r="N27" i="35" s="1"/>
  <c r="P27" i="35" s="1"/>
  <c r="N28" i="35" s="1"/>
  <c r="P28" i="35" s="1"/>
  <c r="N29" i="35" s="1"/>
  <c r="P29" i="35" s="1"/>
  <c r="N30" i="35" s="1"/>
  <c r="P30" i="35" s="1"/>
  <c r="N31" i="35" s="1"/>
  <c r="P31" i="35" s="1"/>
  <c r="N32" i="35" s="1"/>
  <c r="P32" i="35" s="1"/>
  <c r="N33" i="35" s="1"/>
  <c r="P33" i="35" s="1"/>
  <c r="N34" i="35" s="1"/>
  <c r="P34" i="35" s="1"/>
  <c r="N35" i="35" s="1"/>
  <c r="P35" i="35" s="1"/>
  <c r="N36" i="35" s="1"/>
  <c r="P36" i="35" s="1"/>
  <c r="N37" i="35" s="1"/>
  <c r="P37" i="35" s="1"/>
  <c r="N38" i="35" s="1"/>
  <c r="P38" i="35" s="1"/>
  <c r="N39" i="35" s="1"/>
  <c r="P39" i="35" s="1"/>
  <c r="N40" i="35" s="1"/>
  <c r="P40" i="35" s="1"/>
  <c r="N41" i="35" s="1"/>
  <c r="P41" i="3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<sst xmlns="http://schemas.openxmlformats.org/spreadsheetml/2006/main" count="1217" uniqueCount="87">
  <si>
    <t>事業者名</t>
    <rPh sb="0" eb="3">
      <t>ジギョウシャ</t>
    </rPh>
    <rPh sb="3" eb="4">
      <t>メイ</t>
    </rPh>
    <phoneticPr fontId="1"/>
  </si>
  <si>
    <t>～</t>
    <phoneticPr fontId="1"/>
  </si>
  <si>
    <t>時刻</t>
    <rPh sb="0" eb="2">
      <t>ジコク</t>
    </rPh>
    <phoneticPr fontId="1"/>
  </si>
  <si>
    <t>系統コード</t>
    <rPh sb="0" eb="2">
      <t>ケイトウ</t>
    </rPh>
    <phoneticPr fontId="1"/>
  </si>
  <si>
    <t>～</t>
  </si>
  <si>
    <t>供出可能量（kW）</t>
    <rPh sb="0" eb="2">
      <t>キョウシュツ</t>
    </rPh>
    <rPh sb="2" eb="5">
      <t>カノウリョウ</t>
    </rPh>
    <phoneticPr fontId="1"/>
  </si>
  <si>
    <t>データ取得日</t>
    <rPh sb="3" eb="6">
      <t>シュトクビ</t>
    </rPh>
    <phoneticPr fontId="1"/>
  </si>
  <si>
    <t>データ取得時間</t>
    <rPh sb="3" eb="5">
      <t>シュトク</t>
    </rPh>
    <rPh sb="5" eb="7">
      <t>ジカン</t>
    </rPh>
    <phoneticPr fontId="1"/>
  </si>
  <si>
    <t>審査前１時間</t>
    <rPh sb="0" eb="2">
      <t>シンサ</t>
    </rPh>
    <rPh sb="2" eb="3">
      <t>マエ</t>
    </rPh>
    <rPh sb="4" eb="6">
      <t>ジカン</t>
    </rPh>
    <phoneticPr fontId="1"/>
  </si>
  <si>
    <t>※黄色セルに入力下さい</t>
    <rPh sb="1" eb="3">
      <t>キイロ</t>
    </rPh>
    <rPh sb="6" eb="8">
      <t>ニュウリョク</t>
    </rPh>
    <rPh sb="8" eb="9">
      <t>クダ</t>
    </rPh>
    <phoneticPr fontId="1"/>
  </si>
  <si>
    <r>
      <t>発電実績</t>
    </r>
    <r>
      <rPr>
        <sz val="11"/>
        <color theme="1"/>
        <rFont val="游ゴシック"/>
        <family val="2"/>
        <charset val="128"/>
        <scheme val="minor"/>
      </rPr>
      <t xml:space="preserve">
（kW）</t>
    </r>
    <rPh sb="0" eb="2">
      <t>ハツデン</t>
    </rPh>
    <rPh sb="2" eb="4">
      <t>ジッセキ</t>
    </rPh>
    <phoneticPr fontId="1"/>
  </si>
  <si>
    <t>ー</t>
    <phoneticPr fontId="1"/>
  </si>
  <si>
    <t>（３）応動実績・指令量（5分平均kW値）【送電端】</t>
    <rPh sb="3" eb="5">
      <t>オウドウ</t>
    </rPh>
    <rPh sb="5" eb="7">
      <t>ジッセキ</t>
    </rPh>
    <rPh sb="8" eb="10">
      <t>シレイ</t>
    </rPh>
    <rPh sb="10" eb="11">
      <t>リョウ</t>
    </rPh>
    <rPh sb="11" eb="12">
      <t>ジツヨウ</t>
    </rPh>
    <rPh sb="13" eb="14">
      <t>フン</t>
    </rPh>
    <rPh sb="14" eb="16">
      <t>ヘイキン</t>
    </rPh>
    <rPh sb="18" eb="19">
      <t>アタイ</t>
    </rPh>
    <phoneticPr fontId="1"/>
  </si>
  <si>
    <t>・</t>
    <phoneticPr fontId="1"/>
  </si>
  <si>
    <t>○○○○○(5桁)</t>
    <rPh sb="7" eb="8">
      <t>ケタ</t>
    </rPh>
    <phoneticPr fontId="1"/>
  </si>
  <si>
    <t>○○○○株式会社</t>
    <rPh sb="4" eb="6">
      <t>カブシキ</t>
    </rPh>
    <rPh sb="6" eb="8">
      <t>カイシャ</t>
    </rPh>
    <phoneticPr fontId="1"/>
  </si>
  <si>
    <t>指令回線接続方法</t>
    <rPh sb="0" eb="2">
      <t>シレイ</t>
    </rPh>
    <rPh sb="2" eb="4">
      <t>カイセン</t>
    </rPh>
    <rPh sb="4" eb="6">
      <t>セツゾク</t>
    </rPh>
    <rPh sb="6" eb="8">
      <t>ホウホウ</t>
    </rPh>
    <phoneticPr fontId="1"/>
  </si>
  <si>
    <t>簡易指令システム(出力変化量指令）</t>
    <rPh sb="0" eb="2">
      <t>カンイ</t>
    </rPh>
    <rPh sb="2" eb="4">
      <t>シレイ</t>
    </rPh>
    <rPh sb="9" eb="11">
      <t>シュツリョク</t>
    </rPh>
    <rPh sb="11" eb="13">
      <t>ヘンカ</t>
    </rPh>
    <rPh sb="13" eb="14">
      <t>リョウ</t>
    </rPh>
    <rPh sb="14" eb="16">
      <t>シレイ</t>
    </rPh>
    <phoneticPr fontId="1"/>
  </si>
  <si>
    <t>発電機名</t>
    <rPh sb="0" eb="3">
      <t>ハツデンキ</t>
    </rPh>
    <rPh sb="3" eb="4">
      <t>メイ</t>
    </rPh>
    <phoneticPr fontId="1"/>
  </si>
  <si>
    <t>①</t>
    <phoneticPr fontId="1"/>
  </si>
  <si>
    <t>発電機Ａ</t>
    <rPh sb="0" eb="3">
      <t>ハツデンキ</t>
    </rPh>
    <phoneticPr fontId="1"/>
  </si>
  <si>
    <t>発電機B</t>
    <rPh sb="0" eb="3">
      <t>ハツデンキ</t>
    </rPh>
    <phoneticPr fontId="1"/>
  </si>
  <si>
    <t>パターン番号</t>
    <rPh sb="4" eb="6">
      <t>バンゴウ</t>
    </rPh>
    <phoneticPr fontId="1"/>
  </si>
  <si>
    <t>ベースライン算定手法</t>
    <rPh sb="6" eb="8">
      <t>サンテイ</t>
    </rPh>
    <rPh sb="8" eb="10">
      <t>シュホウ</t>
    </rPh>
    <phoneticPr fontId="1"/>
  </si>
  <si>
    <t>（１）ベースライン（5分平均kW値）【送電端】</t>
    <rPh sb="11" eb="12">
      <t>フン</t>
    </rPh>
    <rPh sb="12" eb="14">
      <t>ヘイキン</t>
    </rPh>
    <rPh sb="16" eb="17">
      <t>アタイ</t>
    </rPh>
    <rPh sb="19" eb="21">
      <t>ソウデン</t>
    </rPh>
    <rPh sb="21" eb="22">
      <t>タン</t>
    </rPh>
    <phoneticPr fontId="1"/>
  </si>
  <si>
    <t>（２）需要実績（5分平均kW値）【送電端】</t>
    <rPh sb="3" eb="5">
      <t>ジュヨウ</t>
    </rPh>
    <rPh sb="5" eb="7">
      <t>ジッセキ</t>
    </rPh>
    <rPh sb="9" eb="10">
      <t>フン</t>
    </rPh>
    <rPh sb="10" eb="12">
      <t>ヘイキン</t>
    </rPh>
    <rPh sb="14" eb="15">
      <t>アタイ</t>
    </rPh>
    <phoneticPr fontId="1"/>
  </si>
  <si>
    <t>（３）応動実績（5分平均kW値）【送電端】</t>
    <rPh sb="3" eb="5">
      <t>オウドウ</t>
    </rPh>
    <rPh sb="5" eb="7">
      <t>ジッセキ</t>
    </rPh>
    <rPh sb="7" eb="8">
      <t>ジツヨウ</t>
    </rPh>
    <rPh sb="9" eb="10">
      <t>フン</t>
    </rPh>
    <rPh sb="10" eb="12">
      <t>ヘイキン</t>
    </rPh>
    <rPh sb="14" eb="15">
      <t>アタイ</t>
    </rPh>
    <phoneticPr fontId="1"/>
  </si>
  <si>
    <t>ベース
ライン
（kW）</t>
    <phoneticPr fontId="1"/>
  </si>
  <si>
    <t>需要実績
（kW）</t>
    <rPh sb="0" eb="2">
      <t>ジュヨウ</t>
    </rPh>
    <rPh sb="2" eb="4">
      <t>ジッセキ</t>
    </rPh>
    <phoneticPr fontId="1"/>
  </si>
  <si>
    <r>
      <t xml:space="preserve">応動実績（kW）
</t>
    </r>
    <r>
      <rPr>
        <sz val="9"/>
        <rFont val="游ゴシック"/>
        <family val="3"/>
        <charset val="128"/>
        <scheme val="minor"/>
      </rPr>
      <t>(1)－(2)</t>
    </r>
    <rPh sb="0" eb="2">
      <t>オウドウ</t>
    </rPh>
    <rPh sb="2" eb="4">
      <t>ジッセキ</t>
    </rPh>
    <phoneticPr fontId="1"/>
  </si>
  <si>
    <t>指令量
(kW)</t>
    <rPh sb="0" eb="1">
      <t>ユビ</t>
    </rPh>
    <rPh sb="1" eb="2">
      <t>リョウ</t>
    </rPh>
    <rPh sb="2" eb="3">
      <t>リョウ</t>
    </rPh>
    <phoneticPr fontId="1"/>
  </si>
  <si>
    <t>○○○○○（５桁）</t>
    <rPh sb="7" eb="8">
      <t>ケタ</t>
    </rPh>
    <phoneticPr fontId="1"/>
  </si>
  <si>
    <t>【任意】</t>
    <rPh sb="1" eb="3">
      <t>ニンイ</t>
    </rPh>
    <phoneticPr fontId="1"/>
  </si>
  <si>
    <t>需要家名</t>
    <rPh sb="0" eb="2">
      <t>ジュヨウ</t>
    </rPh>
    <rPh sb="2" eb="3">
      <t>カ</t>
    </rPh>
    <rPh sb="3" eb="4">
      <t>メイ</t>
    </rPh>
    <phoneticPr fontId="1"/>
  </si>
  <si>
    <t>供給地点特定番号</t>
    <rPh sb="0" eb="2">
      <t>キョウキュウ</t>
    </rPh>
    <rPh sb="2" eb="4">
      <t>チテン</t>
    </rPh>
    <rPh sb="4" eb="6">
      <t>トクテイ</t>
    </rPh>
    <rPh sb="6" eb="8">
      <t>バンゴウ</t>
    </rPh>
    <phoneticPr fontId="1"/>
  </si>
  <si>
    <t>約款ロス率</t>
    <rPh sb="0" eb="2">
      <t>ヤッカン</t>
    </rPh>
    <rPh sb="4" eb="5">
      <t>リツ</t>
    </rPh>
    <phoneticPr fontId="1"/>
  </si>
  <si>
    <t>※需要リソース単位で提出する場合はシートを追加して下さい</t>
    <rPh sb="1" eb="3">
      <t>ジュヨウ</t>
    </rPh>
    <rPh sb="7" eb="9">
      <t>タンイ</t>
    </rPh>
    <rPh sb="10" eb="12">
      <t>テイシュツ</t>
    </rPh>
    <rPh sb="14" eb="16">
      <t>バアイ</t>
    </rPh>
    <rPh sb="21" eb="23">
      <t>ツイカ</t>
    </rPh>
    <rPh sb="25" eb="26">
      <t>クダ</t>
    </rPh>
    <phoneticPr fontId="1"/>
  </si>
  <si>
    <t>需要家A</t>
    <rPh sb="0" eb="2">
      <t>ジュヨウ</t>
    </rPh>
    <rPh sb="2" eb="3">
      <t>イエ</t>
    </rPh>
    <phoneticPr fontId="1"/>
  </si>
  <si>
    <t>○○○・・・○○○（22桁）</t>
    <rPh sb="12" eb="13">
      <t>ケタ</t>
    </rPh>
    <phoneticPr fontId="1"/>
  </si>
  <si>
    <t>需要家B</t>
    <rPh sb="0" eb="2">
      <t>ジュヨウ</t>
    </rPh>
    <rPh sb="2" eb="3">
      <t>イエ</t>
    </rPh>
    <phoneticPr fontId="1"/>
  </si>
  <si>
    <t>（２）ベースライン、需要実績（5分平均kW値）【送電端】</t>
    <rPh sb="10" eb="12">
      <t>ジュヨウ</t>
    </rPh>
    <rPh sb="12" eb="14">
      <t>ジッセキ</t>
    </rPh>
    <rPh sb="16" eb="17">
      <t>フン</t>
    </rPh>
    <rPh sb="17" eb="19">
      <t>ヘイキン</t>
    </rPh>
    <rPh sb="21" eb="22">
      <t>アタイ</t>
    </rPh>
    <phoneticPr fontId="1"/>
  </si>
  <si>
    <t>ベース
ライン
（kW）
③</t>
    <phoneticPr fontId="1"/>
  </si>
  <si>
    <t>需要実績（kW）
④</t>
    <rPh sb="0" eb="2">
      <t>ジュヨウ</t>
    </rPh>
    <rPh sb="2" eb="4">
      <t>ジッセキ</t>
    </rPh>
    <phoneticPr fontId="1"/>
  </si>
  <si>
    <t>指令量
（kW）</t>
    <rPh sb="0" eb="2">
      <t>シレイ</t>
    </rPh>
    <rPh sb="2" eb="3">
      <t>リョウ</t>
    </rPh>
    <phoneticPr fontId="1"/>
  </si>
  <si>
    <t>・</t>
  </si>
  <si>
    <t>High 4 of 5</t>
  </si>
  <si>
    <t>【ネガポジリスト・パターン単位】応動確認用フォーマット【事前審査（書類審査用）】</t>
    <rPh sb="20" eb="21">
      <t>ヨウ</t>
    </rPh>
    <rPh sb="28" eb="30">
      <t>ジゼン</t>
    </rPh>
    <rPh sb="30" eb="32">
      <t>シンサ</t>
    </rPh>
    <rPh sb="33" eb="35">
      <t>ショルイ</t>
    </rPh>
    <rPh sb="35" eb="38">
      <t>シンサヨウ</t>
    </rPh>
    <phoneticPr fontId="1"/>
  </si>
  <si>
    <t>発電実績
（kW）
②</t>
    <rPh sb="0" eb="2">
      <t>ハツデン</t>
    </rPh>
    <rPh sb="2" eb="4">
      <t>ジッセキ</t>
    </rPh>
    <phoneticPr fontId="1"/>
  </si>
  <si>
    <t>（２）発電実績（5分平均kW値）【送電端】</t>
    <rPh sb="3" eb="5">
      <t>ハツデン</t>
    </rPh>
    <rPh sb="5" eb="7">
      <t>ジッセキ</t>
    </rPh>
    <rPh sb="9" eb="10">
      <t>フン</t>
    </rPh>
    <rPh sb="10" eb="12">
      <t>ヘイキン</t>
    </rPh>
    <rPh sb="14" eb="15">
      <t>アタイ</t>
    </rPh>
    <phoneticPr fontId="1"/>
  </si>
  <si>
    <t>【ネガポジリソース単位】応動確認用フォーマット【事前審査（書類審査用）】</t>
    <rPh sb="12" eb="14">
      <t>オウドウ</t>
    </rPh>
    <rPh sb="16" eb="17">
      <t>ヨウ</t>
    </rPh>
    <phoneticPr fontId="1"/>
  </si>
  <si>
    <t>（２）ベースライン　需要実績（5分平均kW値）【送電端】</t>
    <rPh sb="10" eb="12">
      <t>ジュヨウ</t>
    </rPh>
    <rPh sb="12" eb="14">
      <t>ジッセキ</t>
    </rPh>
    <rPh sb="16" eb="17">
      <t>フン</t>
    </rPh>
    <rPh sb="17" eb="19">
      <t>ヘイキン</t>
    </rPh>
    <rPh sb="21" eb="22">
      <t>アタイ</t>
    </rPh>
    <phoneticPr fontId="1"/>
  </si>
  <si>
    <t>電気所名</t>
    <rPh sb="0" eb="3">
      <t>デンキショ</t>
    </rPh>
    <rPh sb="3" eb="4">
      <t>メイ</t>
    </rPh>
    <phoneticPr fontId="1"/>
  </si>
  <si>
    <t>①</t>
  </si>
  <si>
    <t>蓄電所A</t>
    <rPh sb="0" eb="2">
      <t>チクデン</t>
    </rPh>
    <rPh sb="2" eb="3">
      <t>ショ</t>
    </rPh>
    <phoneticPr fontId="1"/>
  </si>
  <si>
    <t>需要実績
（kW）
④</t>
    <rPh sb="0" eb="2">
      <t>ジュヨウ</t>
    </rPh>
    <rPh sb="2" eb="4">
      <t>ジッセキ</t>
    </rPh>
    <phoneticPr fontId="1"/>
  </si>
  <si>
    <t>※発電リソース単位で提出する場合はシートを追加して下さい</t>
    <rPh sb="1" eb="3">
      <t>ハツデン</t>
    </rPh>
    <rPh sb="7" eb="9">
      <t>タンイ</t>
    </rPh>
    <rPh sb="10" eb="12">
      <t>テイシュツ</t>
    </rPh>
    <rPh sb="14" eb="16">
      <t>バアイ</t>
    </rPh>
    <rPh sb="21" eb="23">
      <t>ツイカ</t>
    </rPh>
    <rPh sb="25" eb="26">
      <t>クダ</t>
    </rPh>
    <phoneticPr fontId="1"/>
  </si>
  <si>
    <t>※ネガポジリソース単位で提出する場合はシートを追加して下さい</t>
    <rPh sb="9" eb="11">
      <t>タンイ</t>
    </rPh>
    <rPh sb="12" eb="14">
      <t>テイシュツ</t>
    </rPh>
    <rPh sb="16" eb="18">
      <t>バアイ</t>
    </rPh>
    <rPh sb="23" eb="25">
      <t>ツイカ</t>
    </rPh>
    <rPh sb="27" eb="28">
      <t>クダ</t>
    </rPh>
    <phoneticPr fontId="1"/>
  </si>
  <si>
    <t>審査対象（３０分）</t>
    <rPh sb="0" eb="2">
      <t>シンサ</t>
    </rPh>
    <rPh sb="2" eb="4">
      <t>タイショウ</t>
    </rPh>
    <rPh sb="7" eb="8">
      <t>フン</t>
    </rPh>
    <phoneticPr fontId="1"/>
  </si>
  <si>
    <t>（２）ベースライン　需要実績（5分平均kW値）【送電端】</t>
    <phoneticPr fontId="1"/>
  </si>
  <si>
    <t>【任意】</t>
    <phoneticPr fontId="1"/>
  </si>
  <si>
    <t>【必須】</t>
    <rPh sb="1" eb="3">
      <t>ヒッス</t>
    </rPh>
    <phoneticPr fontId="1"/>
  </si>
  <si>
    <t>【ネガポジ・発電リソース単位】応動確認用フォーマット【事前審査（書類審査用）】</t>
    <rPh sb="19" eb="20">
      <t>ヨウ</t>
    </rPh>
    <rPh sb="27" eb="29">
      <t>ジゼン</t>
    </rPh>
    <rPh sb="29" eb="31">
      <t>シンサ</t>
    </rPh>
    <rPh sb="32" eb="34">
      <t>ショルイ</t>
    </rPh>
    <rPh sb="34" eb="37">
      <t>シンサヨウ</t>
    </rPh>
    <phoneticPr fontId="1"/>
  </si>
  <si>
    <t>【ネガポジ・需要リソース単位】応動確認用フォーマット【事前審査（書類審査用）】</t>
    <rPh sb="19" eb="20">
      <t>ヨウ</t>
    </rPh>
    <phoneticPr fontId="1"/>
  </si>
  <si>
    <t>※データ取得時間は審査前１時間を含めて下さい</t>
    <phoneticPr fontId="1"/>
  </si>
  <si>
    <t>高圧機器点発電基準値電力（アセス用）、</t>
    <phoneticPr fontId="1"/>
  </si>
  <si>
    <t>　発電実績（5分平均kW値）【送電端】</t>
    <rPh sb="1" eb="3">
      <t>ハツデン</t>
    </rPh>
    <rPh sb="3" eb="5">
      <t>ジッセキ</t>
    </rPh>
    <rPh sb="7" eb="8">
      <t>フン</t>
    </rPh>
    <rPh sb="8" eb="10">
      <t>ヘイキン</t>
    </rPh>
    <rPh sb="12" eb="13">
      <t>アタイ</t>
    </rPh>
    <rPh sb="15" eb="17">
      <t>ソウデン</t>
    </rPh>
    <rPh sb="17" eb="18">
      <t>タン</t>
    </rPh>
    <phoneticPr fontId="1"/>
  </si>
  <si>
    <t>（5分平均kW値）【送電端】</t>
    <rPh sb="2" eb="3">
      <t>フン</t>
    </rPh>
    <rPh sb="3" eb="5">
      <t>ヘイキン</t>
    </rPh>
    <rPh sb="7" eb="8">
      <t>アタイ</t>
    </rPh>
    <rPh sb="10" eb="12">
      <t>ソウデン</t>
    </rPh>
    <rPh sb="12" eb="13">
      <t>タン</t>
    </rPh>
    <phoneticPr fontId="1"/>
  </si>
  <si>
    <t>低圧機器点発電基準値電力</t>
    <phoneticPr fontId="1"/>
  </si>
  <si>
    <t>（5分平均kW値）【送電端】</t>
    <phoneticPr fontId="1"/>
  </si>
  <si>
    <t>発電実績（5分平均kW値）【送電端】</t>
    <phoneticPr fontId="1"/>
  </si>
  <si>
    <t>（１）合計発電計画電力、高圧機器点発電基準値電力（アセス用）、</t>
    <rPh sb="3" eb="5">
      <t>ゴウケイ</t>
    </rPh>
    <rPh sb="5" eb="7">
      <t>ハツデン</t>
    </rPh>
    <rPh sb="7" eb="9">
      <t>ケイカク</t>
    </rPh>
    <rPh sb="9" eb="11">
      <t>デンリョク</t>
    </rPh>
    <phoneticPr fontId="1"/>
  </si>
  <si>
    <t>　低圧機器点発電基準値電力</t>
    <rPh sb="1" eb="3">
      <t>テイアツ</t>
    </rPh>
    <rPh sb="3" eb="5">
      <t>キキ</t>
    </rPh>
    <rPh sb="5" eb="6">
      <t>テン</t>
    </rPh>
    <rPh sb="6" eb="8">
      <t>ハツデン</t>
    </rPh>
    <rPh sb="8" eb="11">
      <t>キジュンチ</t>
    </rPh>
    <rPh sb="11" eb="13">
      <t>デンリョク</t>
    </rPh>
    <phoneticPr fontId="1"/>
  </si>
  <si>
    <r>
      <rPr>
        <sz val="10"/>
        <rFont val="游ゴシック"/>
        <family val="3"/>
        <charset val="128"/>
        <scheme val="minor"/>
      </rPr>
      <t xml:space="preserve">合計発電
計画電力他
</t>
    </r>
    <r>
      <rPr>
        <sz val="11"/>
        <rFont val="游ゴシック"/>
        <family val="3"/>
        <charset val="128"/>
        <scheme val="minor"/>
      </rPr>
      <t>（kW）
①</t>
    </r>
    <rPh sb="0" eb="2">
      <t>ゴウケイ</t>
    </rPh>
    <rPh sb="2" eb="4">
      <t>ハツデン</t>
    </rPh>
    <rPh sb="5" eb="7">
      <t>ケイカク</t>
    </rPh>
    <rPh sb="7" eb="9">
      <t>デンリョク</t>
    </rPh>
    <rPh sb="9" eb="10">
      <t>ホカ</t>
    </rPh>
    <phoneticPr fontId="1"/>
  </si>
  <si>
    <t>（１）発電計画電力、発電計画合計電力（ＭＭＳ）、</t>
    <rPh sb="3" eb="5">
      <t>ハツデン</t>
    </rPh>
    <rPh sb="5" eb="7">
      <t>ケイカク</t>
    </rPh>
    <rPh sb="7" eb="9">
      <t>デンリョク</t>
    </rPh>
    <phoneticPr fontId="1"/>
  </si>
  <si>
    <r>
      <rPr>
        <sz val="10"/>
        <rFont val="游ゴシック"/>
        <family val="3"/>
        <charset val="128"/>
        <scheme val="minor"/>
      </rPr>
      <t xml:space="preserve">発電計画
電力他
</t>
    </r>
    <r>
      <rPr>
        <sz val="11"/>
        <rFont val="游ゴシック"/>
        <family val="3"/>
        <charset val="128"/>
        <scheme val="minor"/>
      </rPr>
      <t>（kW）</t>
    </r>
    <rPh sb="0" eb="2">
      <t>ハツデン</t>
    </rPh>
    <rPh sb="2" eb="4">
      <t>ケイカク</t>
    </rPh>
    <rPh sb="5" eb="7">
      <t>デンリョク</t>
    </rPh>
    <rPh sb="7" eb="8">
      <t>ホカ</t>
    </rPh>
    <phoneticPr fontId="1"/>
  </si>
  <si>
    <r>
      <rPr>
        <sz val="10"/>
        <rFont val="游ゴシック"/>
        <family val="3"/>
        <charset val="128"/>
        <scheme val="minor"/>
      </rPr>
      <t>発電計画
電力他</t>
    </r>
    <r>
      <rPr>
        <sz val="11"/>
        <rFont val="游ゴシック"/>
        <family val="3"/>
        <charset val="128"/>
        <scheme val="minor"/>
      </rPr>
      <t>（kW）
①</t>
    </r>
    <rPh sb="0" eb="2">
      <t>ハツデン</t>
    </rPh>
    <rPh sb="2" eb="4">
      <t>ケイカク</t>
    </rPh>
    <rPh sb="5" eb="6">
      <t>デン</t>
    </rPh>
    <rPh sb="6" eb="7">
      <t>リョク</t>
    </rPh>
    <rPh sb="7" eb="8">
      <t>ホカ</t>
    </rPh>
    <phoneticPr fontId="1"/>
  </si>
  <si>
    <t>基準発電実績時刻</t>
    <rPh sb="2" eb="4">
      <t>ハツデン</t>
    </rPh>
    <rPh sb="4" eb="6">
      <t>ジッセキ</t>
    </rPh>
    <rPh sb="6" eb="8">
      <t>ジコク</t>
    </rPh>
    <phoneticPr fontId="1"/>
  </si>
  <si>
    <t>・</t>
    <phoneticPr fontId="1"/>
  </si>
  <si>
    <t>・</t>
    <phoneticPr fontId="1"/>
  </si>
  <si>
    <r>
      <t>審査前（</t>
    </r>
    <r>
      <rPr>
        <sz val="11"/>
        <color rgb="FFFF0000"/>
        <rFont val="游ゴシック"/>
        <family val="3"/>
        <charset val="128"/>
        <scheme val="minor"/>
      </rPr>
      <t>65分</t>
    </r>
    <r>
      <rPr>
        <sz val="11"/>
        <color theme="1"/>
        <rFont val="游ゴシック"/>
        <family val="3"/>
        <charset val="128"/>
        <scheme val="minor"/>
      </rPr>
      <t>）</t>
    </r>
    <rPh sb="0" eb="2">
      <t>シンサ</t>
    </rPh>
    <rPh sb="2" eb="3">
      <t>マエ</t>
    </rPh>
    <rPh sb="6" eb="7">
      <t>フン</t>
    </rPh>
    <phoneticPr fontId="1"/>
  </si>
  <si>
    <r>
      <t>※データ取得時間は審査前</t>
    </r>
    <r>
      <rPr>
        <sz val="11"/>
        <color rgb="FFFF0000"/>
        <rFont val="游ゴシック"/>
        <family val="3"/>
        <charset val="128"/>
        <scheme val="minor"/>
      </rPr>
      <t>65分間</t>
    </r>
    <r>
      <rPr>
        <sz val="11"/>
        <rFont val="游ゴシック"/>
        <family val="3"/>
        <charset val="128"/>
        <scheme val="minor"/>
      </rPr>
      <t>を含めて下さい</t>
    </r>
    <rPh sb="14" eb="15">
      <t>フン</t>
    </rPh>
    <rPh sb="15" eb="16">
      <t>アイダ</t>
    </rPh>
    <phoneticPr fontId="1"/>
  </si>
  <si>
    <t>※データ取得時間は審査前65分間を含めて下さい</t>
    <rPh sb="14" eb="15">
      <t>フン</t>
    </rPh>
    <rPh sb="15" eb="16">
      <t>アイダ</t>
    </rPh>
    <phoneticPr fontId="1"/>
  </si>
  <si>
    <r>
      <rPr>
        <sz val="9"/>
        <rFont val="游ゴシック"/>
        <family val="3"/>
        <charset val="128"/>
        <scheme val="minor"/>
      </rPr>
      <t>応動実績（kW）</t>
    </r>
    <r>
      <rPr>
        <sz val="11"/>
        <rFont val="游ゴシック"/>
        <family val="3"/>
        <charset val="128"/>
        <scheme val="minor"/>
      </rPr>
      <t xml:space="preserve">
(②－基準)
+
(③－④)</t>
    </r>
    <rPh sb="0" eb="2">
      <t>オウドウ</t>
    </rPh>
    <rPh sb="2" eb="4">
      <t>ジッセキ</t>
    </rPh>
    <rPh sb="12" eb="14">
      <t>キジュン</t>
    </rPh>
    <phoneticPr fontId="1"/>
  </si>
  <si>
    <t>審査前（65分）</t>
    <rPh sb="0" eb="2">
      <t>シンサ</t>
    </rPh>
    <rPh sb="2" eb="3">
      <t>マエ</t>
    </rPh>
    <rPh sb="6" eb="7">
      <t>フン</t>
    </rPh>
    <phoneticPr fontId="1"/>
  </si>
  <si>
    <r>
      <rPr>
        <sz val="9"/>
        <rFont val="游ゴシック"/>
        <family val="3"/>
        <charset val="128"/>
        <scheme val="minor"/>
      </rPr>
      <t>応動実績（kW）</t>
    </r>
    <r>
      <rPr>
        <sz val="11"/>
        <rFont val="游ゴシック"/>
        <family val="3"/>
        <charset val="128"/>
        <scheme val="minor"/>
      </rPr>
      <t xml:space="preserve">
</t>
    </r>
    <r>
      <rPr>
        <sz val="7"/>
        <rFont val="游ゴシック"/>
        <family val="3"/>
        <charset val="128"/>
        <scheme val="minor"/>
      </rPr>
      <t>(2)－基準</t>
    </r>
    <rPh sb="0" eb="2">
      <t>オウドウ</t>
    </rPh>
    <rPh sb="2" eb="4">
      <t>ジッセキ</t>
    </rPh>
    <rPh sb="13" eb="15">
      <t>キジュン</t>
    </rPh>
    <phoneticPr fontId="1"/>
  </si>
  <si>
    <r>
      <rPr>
        <sz val="9"/>
        <color theme="1"/>
        <rFont val="游ゴシック"/>
        <family val="3"/>
        <charset val="128"/>
        <scheme val="minor"/>
      </rPr>
      <t>応動実績（kW）</t>
    </r>
    <r>
      <rPr>
        <sz val="11"/>
        <color theme="1"/>
        <rFont val="游ゴシック"/>
        <family val="3"/>
        <charset val="128"/>
        <scheme val="minor"/>
      </rPr>
      <t xml:space="preserve">
</t>
    </r>
    <r>
      <rPr>
        <sz val="7"/>
        <color theme="1"/>
        <rFont val="游ゴシック"/>
        <family val="3"/>
        <charset val="128"/>
        <scheme val="minor"/>
      </rPr>
      <t>(2)－基準</t>
    </r>
    <rPh sb="0" eb="2">
      <t>オウドウ</t>
    </rPh>
    <rPh sb="2" eb="4">
      <t>ジッセキ</t>
    </rPh>
    <rPh sb="13" eb="15">
      <t>キジュン</t>
    </rPh>
    <phoneticPr fontId="1"/>
  </si>
  <si>
    <t>応動実績（kW）
(②－基準)
＋
(③－④)</t>
    <rPh sb="0" eb="2">
      <t>オウドウ</t>
    </rPh>
    <rPh sb="2" eb="4">
      <t>ジッセキ</t>
    </rPh>
    <rPh sb="12" eb="14">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</si>
</sst>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_);[Red]\(#,##0\)"/>
    <numFmt numFmtId="179" formatCode="yyyy/m/d;@"/>
    <numFmt numFmtId="180" formatCode="0.0%"/>
  </numFmts>
  <fonts count="20"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11"/>
      <color rgb="FF0000FF"/>
      <name val="游ゴシック"/>
      <family val="3"/>
      <charset val="128"/>
      <scheme val="minor"/>
    </font>
    <font>
      <sz val="11"/>
      <color rgb="FF0000FF"/>
      <name val="游ゴシック"/>
      <family val="2"/>
      <charset val="128"/>
      <scheme val="minor"/>
    </font>
    <font>
      <sz val="9"/>
      <color rgb="FF0000FF"/>
      <name val="游ゴシック"/>
      <family val="3"/>
      <charset val="128"/>
      <scheme val="minor"/>
    </font>
    <font>
      <sz val="9"/>
      <name val="游ゴシック"/>
      <family val="3"/>
      <charset val="128"/>
      <scheme val="minor"/>
    </font>
    <font>
      <sz val="10"/>
      <name val="游ゴシック"/>
      <family val="3"/>
      <charset val="128"/>
      <scheme val="minor"/>
    </font>
    <font>
      <sz val="14"/>
      <name val="游ゴシック"/>
      <family val="3"/>
      <charset val="128"/>
      <scheme val="minor"/>
    </font>
    <font>
      <sz val="13"/>
      <name val="游ゴシック"/>
      <family val="3"/>
      <charset val="128"/>
      <scheme val="minor"/>
    </font>
    <font>
      <sz val="10"/>
      <color rgb="FF0000FF"/>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
      <sz val="7"/>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indexed="64"/>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hair">
        <color indexed="64"/>
      </bottom>
      <diagonal/>
    </border>
    <border>
      <left style="thin">
        <color theme="1"/>
      </left>
      <right style="thin">
        <color theme="1"/>
      </right>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style="hair">
        <color indexed="64"/>
      </top>
      <bottom style="thin">
        <color auto="1"/>
      </bottom>
      <diagonal/>
    </border>
    <border>
      <left style="thin">
        <color theme="1"/>
      </left>
      <right style="thin">
        <color theme="1"/>
      </right>
      <top/>
      <bottom/>
      <diagonal/>
    </border>
    <border>
      <left style="thin">
        <color theme="1"/>
      </left>
      <right style="thin">
        <color theme="1"/>
      </right>
      <top style="hair">
        <color indexed="64"/>
      </top>
      <bottom style="thin">
        <color theme="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auto="1"/>
      </left>
      <right/>
      <top/>
      <bottom style="thin">
        <color indexed="64"/>
      </bottom>
      <diagonal/>
    </border>
    <border>
      <left style="thin">
        <color theme="1"/>
      </left>
      <right style="thin">
        <color theme="1"/>
      </right>
      <top style="thin">
        <color theme="1"/>
      </top>
      <bottom/>
      <diagonal/>
    </border>
    <border>
      <left style="thin">
        <color theme="1"/>
      </left>
      <right style="thin">
        <color theme="1"/>
      </right>
      <top style="hair">
        <color indexed="64"/>
      </top>
      <bottom/>
      <diagonal/>
    </border>
    <border>
      <left style="thin">
        <color theme="1"/>
      </left>
      <right style="thin">
        <color indexed="64"/>
      </right>
      <top style="thin">
        <color indexed="64"/>
      </top>
      <bottom style="hair">
        <color indexed="64"/>
      </bottom>
      <diagonal/>
    </border>
    <border>
      <left style="thin">
        <color theme="1"/>
      </left>
      <right style="thin">
        <color indexed="64"/>
      </right>
      <top/>
      <bottom style="hair">
        <color indexed="64"/>
      </bottom>
      <diagonal/>
    </border>
    <border>
      <left style="thin">
        <color theme="1"/>
      </left>
      <right style="thin">
        <color indexed="64"/>
      </right>
      <top style="hair">
        <color auto="1"/>
      </top>
      <bottom style="thin">
        <color auto="1"/>
      </bottom>
      <diagonal/>
    </border>
    <border>
      <left style="thin">
        <color auto="1"/>
      </left>
      <right/>
      <top/>
      <bottom/>
      <diagonal/>
    </border>
    <border>
      <left style="thin">
        <color auto="1"/>
      </left>
      <right/>
      <top style="thin">
        <color auto="1"/>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41">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9" xfId="0" applyNumberFormat="1" applyBorder="1" applyAlignment="1">
      <alignment horizontal="center" vertical="center"/>
    </xf>
    <xf numFmtId="0" fontId="0" fillId="0" borderId="10" xfId="0" applyBorder="1" applyAlignment="1">
      <alignment horizontal="center" vertical="center"/>
    </xf>
    <xf numFmtId="20" fontId="0" fillId="0" borderId="11" xfId="0" applyNumberFormat="1" applyBorder="1" applyAlignment="1">
      <alignment horizontal="center" vertical="center"/>
    </xf>
    <xf numFmtId="20" fontId="0" fillId="0" borderId="12" xfId="0" applyNumberFormat="1" applyBorder="1" applyAlignment="1">
      <alignment horizontal="center" vertical="center"/>
    </xf>
    <xf numFmtId="0" fontId="0" fillId="0" borderId="13" xfId="0" applyBorder="1" applyAlignment="1">
      <alignment horizontal="center" vertical="center"/>
    </xf>
    <xf numFmtId="20" fontId="0" fillId="0" borderId="14" xfId="0" applyNumberFormat="1" applyBorder="1" applyAlignment="1">
      <alignment horizontal="center" vertical="center"/>
    </xf>
    <xf numFmtId="20" fontId="0" fillId="0" borderId="15" xfId="0" applyNumberFormat="1" applyBorder="1" applyAlignment="1">
      <alignment horizontal="center" vertical="center"/>
    </xf>
    <xf numFmtId="0" fontId="0" fillId="0" borderId="16" xfId="0" applyBorder="1" applyAlignment="1">
      <alignment horizontal="center" vertical="center"/>
    </xf>
    <xf numFmtId="20" fontId="0" fillId="0" borderId="17" xfId="0" applyNumberFormat="1" applyBorder="1" applyAlignment="1">
      <alignment horizontal="center" vertical="center"/>
    </xf>
    <xf numFmtId="20" fontId="0" fillId="0" borderId="21" xfId="0" applyNumberFormat="1" applyBorder="1" applyAlignment="1">
      <alignment horizontal="center" vertical="center"/>
    </xf>
    <xf numFmtId="0" fontId="0" fillId="0" borderId="22" xfId="0" applyBorder="1" applyAlignment="1">
      <alignment horizontal="center" vertical="center"/>
    </xf>
    <xf numFmtId="20" fontId="0" fillId="0" borderId="23" xfId="0" applyNumberFormat="1" applyBorder="1" applyAlignment="1">
      <alignment horizontal="center" vertical="center"/>
    </xf>
    <xf numFmtId="20" fontId="0" fillId="0" borderId="10" xfId="0" applyNumberFormat="1" applyBorder="1" applyAlignment="1">
      <alignment horizontal="center" vertical="center"/>
    </xf>
    <xf numFmtId="20" fontId="0" fillId="0" borderId="13" xfId="0" applyNumberFormat="1" applyBorder="1" applyAlignment="1">
      <alignment horizontal="center" vertical="center"/>
    </xf>
    <xf numFmtId="20" fontId="0" fillId="0" borderId="16" xfId="0" applyNumberFormat="1" applyBorder="1" applyAlignment="1">
      <alignment horizontal="center" vertical="center"/>
    </xf>
    <xf numFmtId="20" fontId="0" fillId="0" borderId="22" xfId="0" applyNumberFormat="1" applyBorder="1" applyAlignment="1">
      <alignment horizontal="center" vertical="center"/>
    </xf>
    <xf numFmtId="0" fontId="0" fillId="0" borderId="0" xfId="0" applyBorder="1" applyAlignment="1">
      <alignment horizontal="center" vertical="center"/>
    </xf>
    <xf numFmtId="0" fontId="0" fillId="0" borderId="0" xfId="0">
      <alignment vertical="center"/>
    </xf>
    <xf numFmtId="20" fontId="2" fillId="0" borderId="4" xfId="0" applyNumberFormat="1" applyFont="1" applyBorder="1" applyAlignment="1">
      <alignment horizontal="center"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4" fillId="0" borderId="1" xfId="0" applyFont="1" applyBorder="1" applyAlignment="1">
      <alignment horizontal="center" vertical="center" wrapText="1" shrinkToFit="1"/>
    </xf>
    <xf numFmtId="178" fontId="0" fillId="0" borderId="25" xfId="0" applyNumberFormat="1" applyBorder="1" applyAlignment="1">
      <alignment horizontal="center" vertical="center"/>
    </xf>
    <xf numFmtId="178" fontId="0" fillId="0" borderId="26" xfId="0" applyNumberFormat="1" applyBorder="1" applyAlignment="1">
      <alignment horizontal="center" vertical="center"/>
    </xf>
    <xf numFmtId="178" fontId="0" fillId="0" borderId="29" xfId="0" applyNumberFormat="1" applyBorder="1" applyAlignment="1">
      <alignment horizontal="center" vertical="center"/>
    </xf>
    <xf numFmtId="178" fontId="0" fillId="0" borderId="30" xfId="0" applyNumberFormat="1" applyBorder="1" applyAlignment="1">
      <alignment horizontal="center" vertical="center"/>
    </xf>
    <xf numFmtId="0" fontId="3" fillId="0" borderId="0" xfId="0" applyFont="1">
      <alignment vertical="center"/>
    </xf>
    <xf numFmtId="38" fontId="0" fillId="2" borderId="18" xfId="1" applyFont="1" applyFill="1" applyBorder="1" applyAlignment="1">
      <alignment horizontal="center" vertical="center"/>
    </xf>
    <xf numFmtId="38" fontId="0" fillId="2" borderId="6" xfId="1" applyFont="1" applyFill="1" applyBorder="1" applyAlignment="1">
      <alignment horizontal="center" vertical="center"/>
    </xf>
    <xf numFmtId="38" fontId="0" fillId="2" borderId="7" xfId="1" applyFont="1" applyFill="1" applyBorder="1" applyAlignment="1">
      <alignment horizontal="center" vertical="center"/>
    </xf>
    <xf numFmtId="38" fontId="0" fillId="2" borderId="5" xfId="1" applyFont="1" applyFill="1" applyBorder="1" applyAlignment="1">
      <alignment horizontal="center" vertical="center"/>
    </xf>
    <xf numFmtId="0" fontId="4" fillId="0" borderId="24" xfId="0" applyFont="1" applyBorder="1" applyAlignment="1">
      <alignment horizontal="center" vertical="center" wrapText="1" shrinkToFit="1"/>
    </xf>
    <xf numFmtId="38" fontId="10" fillId="2" borderId="18" xfId="1" applyFont="1" applyFill="1" applyBorder="1" applyAlignment="1">
      <alignment horizontal="center" vertical="center"/>
    </xf>
    <xf numFmtId="38" fontId="10" fillId="2" borderId="6" xfId="1" applyFont="1" applyFill="1" applyBorder="1" applyAlignment="1">
      <alignment horizontal="center" vertical="center"/>
    </xf>
    <xf numFmtId="38" fontId="9" fillId="2" borderId="18" xfId="1" applyFont="1" applyFill="1" applyBorder="1" applyAlignment="1">
      <alignment horizontal="center" vertical="center"/>
    </xf>
    <xf numFmtId="38" fontId="9" fillId="2" borderId="6" xfId="1" applyFont="1" applyFill="1" applyBorder="1" applyAlignment="1">
      <alignment horizontal="center" vertical="center"/>
    </xf>
    <xf numFmtId="178" fontId="0" fillId="2" borderId="26" xfId="0" applyNumberFormat="1" applyFill="1" applyBorder="1" applyAlignment="1">
      <alignment horizontal="center" vertical="center"/>
    </xf>
    <xf numFmtId="177" fontId="0" fillId="2" borderId="27" xfId="0" applyNumberFormat="1" applyFill="1" applyBorder="1" applyAlignment="1">
      <alignment horizontal="center" vertical="center"/>
    </xf>
    <xf numFmtId="0" fontId="4" fillId="0" borderId="0" xfId="0" applyFont="1" applyBorder="1" applyAlignment="1">
      <alignment horizontal="center" vertical="center"/>
    </xf>
    <xf numFmtId="0" fontId="4" fillId="0" borderId="0" xfId="0" applyFont="1">
      <alignment vertical="center"/>
    </xf>
    <xf numFmtId="0" fontId="0" fillId="0" borderId="24" xfId="0" applyFont="1" applyBorder="1" applyAlignment="1">
      <alignment horizontal="center" vertical="center" wrapText="1" shrinkToFit="1"/>
    </xf>
    <xf numFmtId="0" fontId="0"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wrapText="1" shrinkToFit="1"/>
    </xf>
    <xf numFmtId="0" fontId="2" fillId="0" borderId="24" xfId="0" applyFont="1" applyBorder="1" applyAlignment="1">
      <alignment horizontal="center" vertical="center" wrapText="1" shrinkToFit="1"/>
    </xf>
    <xf numFmtId="20" fontId="2" fillId="0" borderId="9" xfId="0" applyNumberFormat="1" applyFont="1" applyBorder="1" applyAlignment="1">
      <alignment horizontal="center" vertical="center"/>
    </xf>
    <xf numFmtId="0" fontId="2" fillId="0" borderId="10" xfId="0" applyFont="1" applyBorder="1" applyAlignment="1">
      <alignment horizontal="center" vertical="center"/>
    </xf>
    <xf numFmtId="20" fontId="2" fillId="0" borderId="11" xfId="0" applyNumberFormat="1" applyFont="1" applyBorder="1" applyAlignment="1">
      <alignment horizontal="center" vertical="center"/>
    </xf>
    <xf numFmtId="178" fontId="2" fillId="2" borderId="18" xfId="0" applyNumberFormat="1" applyFont="1" applyFill="1" applyBorder="1" applyAlignment="1">
      <alignment horizontal="center" vertical="center"/>
    </xf>
    <xf numFmtId="20" fontId="2" fillId="0" borderId="0" xfId="0" applyNumberFormat="1" applyFont="1" applyAlignment="1">
      <alignment horizontal="center" vertical="center"/>
    </xf>
    <xf numFmtId="20" fontId="2" fillId="0" borderId="10" xfId="0" applyNumberFormat="1" applyFont="1" applyBorder="1" applyAlignment="1">
      <alignment horizontal="center" vertical="center"/>
    </xf>
    <xf numFmtId="178" fontId="2" fillId="0" borderId="5" xfId="0" applyNumberFormat="1" applyFont="1" applyBorder="1" applyAlignment="1">
      <alignment horizontal="center" vertical="center"/>
    </xf>
    <xf numFmtId="20" fontId="2" fillId="0" borderId="12" xfId="0" applyNumberFormat="1" applyFont="1" applyBorder="1" applyAlignment="1">
      <alignment horizontal="center" vertical="center"/>
    </xf>
    <xf numFmtId="0" fontId="2" fillId="0" borderId="13" xfId="0" applyFont="1" applyBorder="1" applyAlignment="1">
      <alignment horizontal="center" vertical="center"/>
    </xf>
    <xf numFmtId="20" fontId="2" fillId="0" borderId="14" xfId="0" applyNumberFormat="1" applyFont="1" applyBorder="1" applyAlignment="1">
      <alignment horizontal="center" vertical="center"/>
    </xf>
    <xf numFmtId="20" fontId="2" fillId="0" borderId="13" xfId="0" applyNumberFormat="1" applyFont="1" applyBorder="1" applyAlignment="1">
      <alignment horizontal="center" vertical="center"/>
    </xf>
    <xf numFmtId="178" fontId="2" fillId="0" borderId="18" xfId="0" applyNumberFormat="1" applyFont="1" applyBorder="1" applyAlignment="1">
      <alignment horizontal="center" vertical="center"/>
    </xf>
    <xf numFmtId="177" fontId="2" fillId="2" borderId="6" xfId="0" applyNumberFormat="1" applyFont="1" applyFill="1" applyBorder="1" applyAlignment="1">
      <alignment horizontal="center" vertical="center"/>
    </xf>
    <xf numFmtId="177" fontId="2" fillId="0" borderId="6" xfId="0" applyNumberFormat="1" applyFont="1" applyBorder="1" applyAlignment="1">
      <alignment horizontal="center" vertical="center"/>
    </xf>
    <xf numFmtId="178" fontId="2" fillId="2" borderId="6" xfId="0" applyNumberFormat="1" applyFont="1" applyFill="1" applyBorder="1">
      <alignment vertical="center"/>
    </xf>
    <xf numFmtId="20" fontId="2" fillId="0" borderId="15" xfId="0" applyNumberFormat="1" applyFont="1" applyBorder="1" applyAlignment="1">
      <alignment horizontal="center" vertical="center"/>
    </xf>
    <xf numFmtId="0" fontId="2" fillId="0" borderId="16" xfId="0" applyFont="1" applyBorder="1" applyAlignment="1">
      <alignment horizontal="center" vertical="center"/>
    </xf>
    <xf numFmtId="20" fontId="2" fillId="0" borderId="17" xfId="0" applyNumberFormat="1" applyFont="1" applyBorder="1" applyAlignment="1">
      <alignment horizontal="center" vertical="center"/>
    </xf>
    <xf numFmtId="178" fontId="2" fillId="2" borderId="7" xfId="0" applyNumberFormat="1" applyFont="1" applyFill="1" applyBorder="1">
      <alignment vertical="center"/>
    </xf>
    <xf numFmtId="20" fontId="2" fillId="0" borderId="16" xfId="0" applyNumberFormat="1" applyFont="1" applyBorder="1" applyAlignment="1">
      <alignment horizontal="center" vertical="center"/>
    </xf>
    <xf numFmtId="178" fontId="2" fillId="0" borderId="7" xfId="0" applyNumberFormat="1" applyFont="1" applyBorder="1" applyAlignment="1">
      <alignment horizontal="center" vertical="center"/>
    </xf>
    <xf numFmtId="20" fontId="2" fillId="0" borderId="21" xfId="0" applyNumberFormat="1" applyFont="1" applyBorder="1" applyAlignment="1">
      <alignment horizontal="center" vertical="center"/>
    </xf>
    <xf numFmtId="0" fontId="2" fillId="0" borderId="22" xfId="0" applyFont="1" applyBorder="1" applyAlignment="1">
      <alignment horizontal="center" vertical="center"/>
    </xf>
    <xf numFmtId="20" fontId="2" fillId="0" borderId="23" xfId="0" applyNumberFormat="1" applyFont="1" applyBorder="1" applyAlignment="1">
      <alignment horizontal="center" vertical="center"/>
    </xf>
    <xf numFmtId="20" fontId="2" fillId="0" borderId="22" xfId="0" applyNumberFormat="1" applyFont="1" applyBorder="1" applyAlignment="1">
      <alignment horizontal="center" vertical="center"/>
    </xf>
    <xf numFmtId="178" fontId="9" fillId="2" borderId="18" xfId="0" applyNumberFormat="1" applyFont="1" applyFill="1" applyBorder="1" applyAlignment="1">
      <alignment horizontal="center" vertical="center"/>
    </xf>
    <xf numFmtId="177" fontId="9" fillId="2" borderId="6" xfId="0" applyNumberFormat="1" applyFont="1" applyFill="1" applyBorder="1" applyAlignment="1">
      <alignment horizontal="center" vertical="center"/>
    </xf>
    <xf numFmtId="0" fontId="2" fillId="0" borderId="34" xfId="0" applyFont="1" applyBorder="1">
      <alignment vertical="center"/>
    </xf>
    <xf numFmtId="178" fontId="2" fillId="0" borderId="9" xfId="0" applyNumberFormat="1" applyFont="1" applyBorder="1" applyAlignment="1">
      <alignment horizontal="center" vertical="center"/>
    </xf>
    <xf numFmtId="178" fontId="2" fillId="2" borderId="6" xfId="0" applyNumberFormat="1" applyFont="1" applyFill="1" applyBorder="1" applyAlignment="1">
      <alignment horizontal="center" vertical="center"/>
    </xf>
    <xf numFmtId="178" fontId="2" fillId="0" borderId="21" xfId="0" applyNumberFormat="1" applyFont="1" applyBorder="1" applyAlignment="1">
      <alignment horizontal="center" vertical="center"/>
    </xf>
    <xf numFmtId="178" fontId="2" fillId="0" borderId="35" xfId="0" applyNumberFormat="1" applyFont="1" applyBorder="1" applyAlignment="1">
      <alignment horizontal="center" vertical="center"/>
    </xf>
    <xf numFmtId="178" fontId="9" fillId="2" borderId="6" xfId="0" applyNumberFormat="1" applyFont="1" applyFill="1" applyBorder="1" applyAlignment="1">
      <alignment horizontal="center" vertical="center"/>
    </xf>
    <xf numFmtId="178" fontId="9" fillId="2" borderId="6" xfId="0" applyNumberFormat="1" applyFont="1" applyFill="1" applyBorder="1">
      <alignment vertical="center"/>
    </xf>
    <xf numFmtId="178" fontId="9" fillId="2" borderId="7" xfId="0" applyNumberFormat="1" applyFont="1" applyFill="1" applyBorder="1">
      <alignment vertical="center"/>
    </xf>
    <xf numFmtId="56" fontId="0" fillId="0" borderId="0" xfId="0" applyNumberFormat="1">
      <alignment vertical="center"/>
    </xf>
    <xf numFmtId="0" fontId="0" fillId="0" borderId="1" xfId="0" applyFont="1" applyBorder="1" applyAlignment="1">
      <alignment horizontal="center" vertical="center" wrapText="1" shrinkToFit="1"/>
    </xf>
    <xf numFmtId="178" fontId="0" fillId="0" borderId="36" xfId="0" applyNumberFormat="1" applyBorder="1" applyAlignment="1">
      <alignment horizontal="center" vertical="center"/>
    </xf>
    <xf numFmtId="178" fontId="0" fillId="0" borderId="37" xfId="0" applyNumberFormat="1" applyBorder="1" applyAlignment="1">
      <alignment horizontal="center" vertical="center"/>
    </xf>
    <xf numFmtId="0" fontId="6" fillId="0" borderId="24" xfId="0" applyFont="1" applyBorder="1" applyAlignment="1">
      <alignment horizontal="center" vertical="center" wrapText="1" shrinkToFit="1"/>
    </xf>
    <xf numFmtId="178" fontId="0" fillId="0" borderId="27" xfId="0" applyNumberFormat="1" applyBorder="1" applyAlignment="1">
      <alignment horizontal="center" vertical="center"/>
    </xf>
    <xf numFmtId="178" fontId="0" fillId="0" borderId="0" xfId="0" applyNumberFormat="1" applyFill="1" applyBorder="1" applyAlignment="1">
      <alignment horizontal="center" vertical="center"/>
    </xf>
    <xf numFmtId="177" fontId="0" fillId="0" borderId="0" xfId="0" applyNumberFormat="1" applyFill="1" applyBorder="1" applyAlignment="1">
      <alignment horizontal="center" vertical="center"/>
    </xf>
    <xf numFmtId="0" fontId="0" fillId="0" borderId="0" xfId="0" applyBorder="1">
      <alignment vertical="center"/>
    </xf>
    <xf numFmtId="0" fontId="0" fillId="0" borderId="0" xfId="0" applyFont="1" applyFill="1" applyBorder="1" applyAlignment="1">
      <alignment horizontal="center" vertical="center" wrapText="1" shrinkToFit="1"/>
    </xf>
    <xf numFmtId="0" fontId="4" fillId="0" borderId="0" xfId="0" applyFont="1" applyBorder="1" applyAlignment="1">
      <alignment horizontal="center" vertical="center" wrapText="1" shrinkToFit="1"/>
    </xf>
    <xf numFmtId="178" fontId="0" fillId="2" borderId="38" xfId="0" applyNumberFormat="1" applyFill="1" applyBorder="1" applyAlignment="1">
      <alignment horizontal="center" vertical="center"/>
    </xf>
    <xf numFmtId="178" fontId="0" fillId="2" borderId="39" xfId="0" applyNumberFormat="1" applyFill="1" applyBorder="1" applyAlignment="1">
      <alignment horizontal="center" vertical="center"/>
    </xf>
    <xf numFmtId="178" fontId="10" fillId="0" borderId="0" xfId="0" applyNumberFormat="1" applyFont="1" applyFill="1" applyBorder="1" applyAlignment="1">
      <alignment horizontal="center" vertical="center"/>
    </xf>
    <xf numFmtId="38" fontId="10" fillId="0" borderId="0" xfId="1" applyFont="1" applyFill="1" applyBorder="1" applyAlignment="1">
      <alignment horizontal="center" vertical="center"/>
    </xf>
    <xf numFmtId="38" fontId="9" fillId="0" borderId="0" xfId="1" applyFont="1" applyFill="1" applyBorder="1" applyAlignment="1">
      <alignment horizontal="center" vertical="center"/>
    </xf>
    <xf numFmtId="0" fontId="0" fillId="0" borderId="0" xfId="0" applyFont="1" applyBorder="1" applyAlignment="1">
      <alignment horizontal="center" vertical="center" wrapText="1" shrinkToFit="1"/>
    </xf>
    <xf numFmtId="38" fontId="10" fillId="2" borderId="5" xfId="1" applyFont="1" applyFill="1" applyBorder="1" applyAlignment="1">
      <alignment horizontal="center" vertical="center"/>
    </xf>
    <xf numFmtId="0" fontId="14" fillId="0" borderId="0" xfId="0" applyFont="1">
      <alignment vertical="center"/>
    </xf>
    <xf numFmtId="0" fontId="15" fillId="0" borderId="0" xfId="0" applyFont="1">
      <alignment vertical="center"/>
    </xf>
    <xf numFmtId="20" fontId="2" fillId="3" borderId="4" xfId="0" applyNumberFormat="1" applyFont="1" applyFill="1" applyBorder="1" applyAlignment="1">
      <alignment horizontal="center" vertical="center"/>
    </xf>
    <xf numFmtId="47" fontId="0" fillId="0" borderId="0" xfId="0" applyNumberFormat="1">
      <alignment vertical="center"/>
    </xf>
    <xf numFmtId="0" fontId="4" fillId="0" borderId="0" xfId="0" applyFont="1" applyAlignment="1">
      <alignment horizontal="center" vertical="center"/>
    </xf>
    <xf numFmtId="20" fontId="0" fillId="0" borderId="0" xfId="0" applyNumberFormat="1" applyBorder="1" applyAlignment="1">
      <alignment horizontal="center" vertical="center"/>
    </xf>
    <xf numFmtId="0" fontId="0" fillId="3" borderId="0" xfId="0" applyFill="1" applyBorder="1" applyAlignment="1">
      <alignment horizontal="center" vertical="center"/>
    </xf>
    <xf numFmtId="0" fontId="0" fillId="3" borderId="0" xfId="0" applyFill="1">
      <alignment vertical="center"/>
    </xf>
    <xf numFmtId="0" fontId="0" fillId="0" borderId="0" xfId="0" applyBorder="1" applyAlignment="1">
      <alignment vertical="center"/>
    </xf>
    <xf numFmtId="38" fontId="10" fillId="2" borderId="11" xfId="1" applyFont="1" applyFill="1" applyBorder="1" applyAlignment="1">
      <alignment horizontal="center" vertical="center"/>
    </xf>
    <xf numFmtId="38" fontId="10" fillId="2" borderId="23" xfId="1" applyFont="1" applyFill="1" applyBorder="1" applyAlignment="1">
      <alignment horizontal="center" vertical="center"/>
    </xf>
    <xf numFmtId="38" fontId="10" fillId="2" borderId="14" xfId="1" applyFont="1" applyFill="1" applyBorder="1" applyAlignment="1">
      <alignment horizontal="center" vertical="center"/>
    </xf>
    <xf numFmtId="38" fontId="9" fillId="2" borderId="14" xfId="1" applyFont="1" applyFill="1" applyBorder="1" applyAlignment="1">
      <alignment horizontal="center" vertical="center"/>
    </xf>
    <xf numFmtId="178" fontId="0" fillId="0" borderId="6" xfId="0" applyNumberFormat="1" applyBorder="1" applyAlignment="1">
      <alignment horizontal="center" vertical="center"/>
    </xf>
    <xf numFmtId="178" fontId="0" fillId="0" borderId="7" xfId="0" applyNumberFormat="1" applyBorder="1" applyAlignment="1">
      <alignment horizontal="center" vertical="center"/>
    </xf>
    <xf numFmtId="178" fontId="0" fillId="0" borderId="19" xfId="0" applyNumberFormat="1" applyBorder="1" applyAlignment="1">
      <alignment horizontal="center" vertical="center"/>
    </xf>
    <xf numFmtId="0" fontId="2" fillId="0" borderId="3" xfId="0" applyFont="1" applyBorder="1" applyAlignment="1">
      <alignment horizontal="center" vertical="center"/>
    </xf>
    <xf numFmtId="20" fontId="2" fillId="2" borderId="2" xfId="0" applyNumberFormat="1" applyFont="1" applyFill="1" applyBorder="1" applyAlignment="1">
      <alignment horizontal="center" vertical="center"/>
    </xf>
    <xf numFmtId="20" fontId="9" fillId="2" borderId="2" xfId="0" applyNumberFormat="1" applyFont="1" applyFill="1" applyBorder="1" applyAlignment="1">
      <alignment horizontal="center" vertical="center"/>
    </xf>
    <xf numFmtId="0" fontId="2" fillId="3" borderId="3" xfId="0" applyFont="1" applyFill="1" applyBorder="1" applyAlignment="1">
      <alignment horizontal="center" vertical="center"/>
    </xf>
    <xf numFmtId="178" fontId="0" fillId="2" borderId="28" xfId="0" applyNumberFormat="1" applyFill="1" applyBorder="1" applyAlignment="1">
      <alignment horizontal="center" vertical="center"/>
    </xf>
    <xf numFmtId="178" fontId="0" fillId="2" borderId="40" xfId="0" applyNumberFormat="1" applyFill="1" applyBorder="1" applyAlignment="1">
      <alignment horizontal="center" vertical="center"/>
    </xf>
    <xf numFmtId="178" fontId="0" fillId="2" borderId="17" xfId="0" applyNumberFormat="1" applyFill="1" applyBorder="1" applyAlignment="1">
      <alignment horizontal="center" vertical="center"/>
    </xf>
    <xf numFmtId="56" fontId="2" fillId="0" borderId="0" xfId="0" applyNumberFormat="1" applyFont="1">
      <alignment vertical="center"/>
    </xf>
    <xf numFmtId="20" fontId="2" fillId="0" borderId="0" xfId="0" applyNumberFormat="1" applyFont="1">
      <alignment vertical="center"/>
    </xf>
    <xf numFmtId="20" fontId="17" fillId="2" borderId="2" xfId="0" applyNumberFormat="1" applyFont="1" applyFill="1" applyBorder="1" applyAlignment="1">
      <alignment horizontal="center" vertical="center"/>
    </xf>
    <xf numFmtId="0" fontId="0" fillId="0" borderId="34" xfId="0" applyBorder="1">
      <alignment vertical="center"/>
    </xf>
    <xf numFmtId="0" fontId="2" fillId="0" borderId="3" xfId="0" applyFont="1" applyBorder="1" applyAlignment="1">
      <alignment horizontal="center" vertical="center"/>
    </xf>
    <xf numFmtId="20" fontId="9" fillId="2" borderId="2" xfId="0" applyNumberFormat="1" applyFont="1" applyFill="1" applyBorder="1" applyAlignment="1">
      <alignment horizontal="center" vertical="center"/>
    </xf>
    <xf numFmtId="178" fontId="0" fillId="0" borderId="24" xfId="0" applyNumberFormat="1" applyBorder="1" applyAlignment="1">
      <alignment horizontal="center" vertical="center"/>
    </xf>
    <xf numFmtId="178" fontId="0" fillId="0" borderId="20" xfId="0" applyNumberFormat="1" applyBorder="1" applyAlignment="1">
      <alignment horizontal="center" vertical="center"/>
    </xf>
    <xf numFmtId="38" fontId="18" fillId="2" borderId="18" xfId="1" applyFont="1" applyFill="1" applyBorder="1" applyAlignment="1">
      <alignment horizontal="center" vertical="center"/>
    </xf>
    <xf numFmtId="178" fontId="0" fillId="0" borderId="5" xfId="0" applyNumberFormat="1" applyBorder="1" applyAlignment="1">
      <alignment horizontal="center" vertical="center"/>
    </xf>
    <xf numFmtId="178" fontId="9" fillId="2" borderId="20" xfId="0" applyNumberFormat="1" applyFont="1" applyFill="1" applyBorder="1" applyAlignment="1">
      <alignment horizontal="center" vertical="center"/>
    </xf>
    <xf numFmtId="178" fontId="9" fillId="2" borderId="5" xfId="0" applyNumberFormat="1" applyFont="1" applyFill="1" applyBorder="1" applyAlignment="1">
      <alignment horizontal="center" vertical="center"/>
    </xf>
    <xf numFmtId="0" fontId="2" fillId="0" borderId="0" xfId="0" applyFont="1" applyBorder="1" applyAlignment="1">
      <alignment vertical="center"/>
    </xf>
    <xf numFmtId="20" fontId="4" fillId="0" borderId="9" xfId="0" applyNumberFormat="1" applyFont="1" applyBorder="1" applyAlignment="1">
      <alignment horizontal="center" vertical="center"/>
    </xf>
    <xf numFmtId="0" fontId="4" fillId="0" borderId="10" xfId="0" applyFont="1" applyBorder="1" applyAlignment="1">
      <alignment horizontal="center" vertical="center"/>
    </xf>
    <xf numFmtId="20" fontId="4" fillId="0" borderId="11" xfId="0" applyNumberFormat="1" applyFont="1" applyBorder="1" applyAlignment="1">
      <alignment horizontal="center" vertical="center"/>
    </xf>
    <xf numFmtId="20" fontId="4" fillId="0" borderId="21" xfId="0" applyNumberFormat="1" applyFont="1" applyBorder="1" applyAlignment="1">
      <alignment horizontal="center" vertical="center"/>
    </xf>
    <xf numFmtId="0" fontId="4" fillId="0" borderId="22" xfId="0" applyFont="1" applyBorder="1" applyAlignment="1">
      <alignment horizontal="center" vertical="center"/>
    </xf>
    <xf numFmtId="20" fontId="4" fillId="0" borderId="23" xfId="0" applyNumberFormat="1" applyFont="1" applyBorder="1" applyAlignment="1">
      <alignment horizontal="center" vertical="center"/>
    </xf>
    <xf numFmtId="20" fontId="4" fillId="0" borderId="12" xfId="0" applyNumberFormat="1" applyFont="1" applyBorder="1" applyAlignment="1">
      <alignment horizontal="center" vertical="center"/>
    </xf>
    <xf numFmtId="0" fontId="4" fillId="0" borderId="13" xfId="0" applyFont="1" applyBorder="1" applyAlignment="1">
      <alignment horizontal="center" vertical="center"/>
    </xf>
    <xf numFmtId="20" fontId="4" fillId="0" borderId="14" xfId="0" applyNumberFormat="1" applyFont="1" applyBorder="1" applyAlignment="1">
      <alignment horizontal="center" vertical="center"/>
    </xf>
    <xf numFmtId="20" fontId="4" fillId="0" borderId="15" xfId="0" applyNumberFormat="1" applyFont="1" applyBorder="1" applyAlignment="1">
      <alignment horizontal="center" vertical="center"/>
    </xf>
    <xf numFmtId="0" fontId="4" fillId="0" borderId="16" xfId="0" applyFont="1" applyBorder="1" applyAlignment="1">
      <alignment horizontal="center" vertical="center"/>
    </xf>
    <xf numFmtId="20" fontId="4" fillId="0" borderId="17" xfId="0" applyNumberFormat="1" applyFont="1" applyBorder="1" applyAlignment="1">
      <alignment horizontal="center" vertical="center"/>
    </xf>
    <xf numFmtId="178" fontId="2" fillId="0" borderId="41" xfId="0" applyNumberFormat="1" applyFont="1" applyBorder="1" applyAlignment="1">
      <alignment horizontal="center" vertical="center"/>
    </xf>
    <xf numFmtId="178" fontId="2" fillId="0" borderId="19" xfId="0" applyNumberFormat="1" applyFont="1" applyBorder="1" applyAlignment="1">
      <alignment horizontal="center" vertical="center"/>
    </xf>
    <xf numFmtId="178" fontId="2" fillId="0" borderId="6" xfId="0" applyNumberFormat="1" applyFont="1" applyBorder="1" applyAlignment="1">
      <alignment horizontal="center" vertical="center"/>
    </xf>
    <xf numFmtId="178" fontId="2" fillId="0" borderId="42" xfId="0" applyNumberFormat="1" applyFont="1" applyBorder="1" applyAlignment="1">
      <alignment horizontal="center" vertical="center"/>
    </xf>
    <xf numFmtId="0" fontId="4" fillId="0" borderId="0" xfId="0" applyFont="1" applyFill="1" applyBorder="1" applyAlignment="1">
      <alignment horizontal="left" vertical="center"/>
    </xf>
    <xf numFmtId="38" fontId="9" fillId="2" borderId="7" xfId="1" applyFont="1" applyFill="1" applyBorder="1" applyAlignment="1">
      <alignment horizontal="center" vertical="center"/>
    </xf>
    <xf numFmtId="178" fontId="9" fillId="2" borderId="26" xfId="0" applyNumberFormat="1" applyFont="1" applyFill="1" applyBorder="1" applyAlignment="1">
      <alignment horizontal="center" vertical="center"/>
    </xf>
    <xf numFmtId="177" fontId="9" fillId="2" borderId="27" xfId="0" applyNumberFormat="1" applyFont="1" applyFill="1" applyBorder="1" applyAlignment="1">
      <alignment horizontal="center" vertical="center"/>
    </xf>
    <xf numFmtId="178" fontId="9" fillId="2" borderId="28" xfId="0" applyNumberFormat="1" applyFont="1" applyFill="1" applyBorder="1" applyAlignment="1">
      <alignment horizontal="center" vertical="center"/>
    </xf>
    <xf numFmtId="178" fontId="10" fillId="2" borderId="26" xfId="0" applyNumberFormat="1" applyFont="1" applyFill="1" applyBorder="1" applyAlignment="1">
      <alignment horizontal="center" vertical="center"/>
    </xf>
    <xf numFmtId="0" fontId="2" fillId="0" borderId="3" xfId="0" applyFont="1" applyBorder="1" applyAlignment="1">
      <alignment horizontal="center" vertical="center"/>
    </xf>
    <xf numFmtId="20" fontId="2" fillId="2" borderId="2" xfId="0" applyNumberFormat="1" applyFont="1" applyFill="1" applyBorder="1" applyAlignment="1">
      <alignment horizontal="center" vertical="center"/>
    </xf>
    <xf numFmtId="0" fontId="4" fillId="0" borderId="3" xfId="0" applyFont="1" applyBorder="1" applyAlignment="1">
      <alignment horizontal="center" vertical="center"/>
    </xf>
    <xf numFmtId="20" fontId="9" fillId="2" borderId="2" xfId="0" applyNumberFormat="1" applyFont="1" applyFill="1" applyBorder="1" applyAlignment="1">
      <alignment horizontal="center" vertical="center"/>
    </xf>
    <xf numFmtId="0" fontId="2" fillId="0" borderId="0" xfId="0" applyFont="1" applyFill="1" applyBorder="1" applyAlignment="1">
      <alignment horizontal="left" vertical="center"/>
    </xf>
    <xf numFmtId="20" fontId="4" fillId="2" borderId="2" xfId="0" applyNumberFormat="1" applyFont="1" applyFill="1" applyBorder="1" applyAlignment="1">
      <alignment horizontal="center" vertical="center"/>
    </xf>
    <xf numFmtId="20" fontId="4" fillId="0" borderId="4" xfId="0" applyNumberFormat="1" applyFont="1" applyBorder="1" applyAlignment="1">
      <alignment horizontal="center" vertical="center"/>
    </xf>
    <xf numFmtId="0" fontId="4" fillId="0" borderId="0" xfId="0" applyFont="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vertical="center" textRotation="255" shrinkToFit="1"/>
    </xf>
    <xf numFmtId="0" fontId="2" fillId="0" borderId="24"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8" xfId="0" applyFont="1" applyBorder="1" applyAlignment="1">
      <alignment horizontal="center" vertical="center" textRotation="255"/>
    </xf>
    <xf numFmtId="178" fontId="2" fillId="0" borderId="31" xfId="0" applyNumberFormat="1" applyFont="1" applyBorder="1" applyAlignment="1">
      <alignment horizontal="center" vertical="center"/>
    </xf>
    <xf numFmtId="178" fontId="2" fillId="0" borderId="32" xfId="0" applyNumberFormat="1" applyFont="1" applyBorder="1" applyAlignment="1">
      <alignment horizontal="center" vertical="center"/>
    </xf>
    <xf numFmtId="178" fontId="2" fillId="0" borderId="33"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2" xfId="0" quotePrefix="1"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0" fontId="2" fillId="2" borderId="2" xfId="0" applyNumberFormat="1" applyFont="1" applyFill="1" applyBorder="1" applyAlignment="1">
      <alignment horizontal="center" vertical="center"/>
    </xf>
    <xf numFmtId="20" fontId="2" fillId="2" borderId="3" xfId="0" applyNumberFormat="1" applyFont="1" applyFill="1" applyBorder="1" applyAlignment="1">
      <alignment horizontal="center" vertical="center"/>
    </xf>
    <xf numFmtId="20" fontId="2" fillId="2" borderId="4"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8" xfId="0" applyFont="1" applyBorder="1" applyAlignment="1">
      <alignment vertical="center" textRotation="255" shrinkToFit="1"/>
    </xf>
    <xf numFmtId="0" fontId="9" fillId="2" borderId="1" xfId="0" applyFont="1" applyFill="1" applyBorder="1" applyAlignment="1">
      <alignment horizontal="center" vertical="center"/>
    </xf>
    <xf numFmtId="0" fontId="4" fillId="0" borderId="1" xfId="0" applyFont="1" applyBorder="1" applyAlignment="1">
      <alignment horizontal="center" vertical="center"/>
    </xf>
    <xf numFmtId="20" fontId="11" fillId="2" borderId="2" xfId="0" applyNumberFormat="1" applyFont="1" applyFill="1" applyBorder="1" applyAlignment="1">
      <alignment horizontal="center" vertical="center"/>
    </xf>
    <xf numFmtId="20" fontId="11" fillId="2" borderId="3" xfId="0" applyNumberFormat="1" applyFont="1" applyFill="1" applyBorder="1" applyAlignment="1">
      <alignment horizontal="center" vertical="center"/>
    </xf>
    <xf numFmtId="20" fontId="11" fillId="2" borderId="4" xfId="0" applyNumberFormat="1"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3" xfId="0" applyNumberFormat="1" applyFont="1" applyFill="1" applyBorder="1" applyAlignment="1">
      <alignment horizontal="center" vertical="center"/>
    </xf>
    <xf numFmtId="176" fontId="9" fillId="2" borderId="4" xfId="0" applyNumberFormat="1" applyFont="1" applyFill="1" applyBorder="1" applyAlignment="1">
      <alignment horizontal="center" vertical="center"/>
    </xf>
    <xf numFmtId="179" fontId="9" fillId="2" borderId="2" xfId="0" quotePrefix="1" applyNumberFormat="1" applyFont="1" applyFill="1" applyBorder="1" applyAlignment="1">
      <alignment horizontal="center" vertical="center"/>
    </xf>
    <xf numFmtId="179" fontId="9" fillId="2" borderId="3" xfId="0" applyNumberFormat="1" applyFont="1" applyFill="1" applyBorder="1" applyAlignment="1">
      <alignment horizontal="center" vertical="center"/>
    </xf>
    <xf numFmtId="179" fontId="9" fillId="2" borderId="4" xfId="0" applyNumberFormat="1" applyFont="1" applyFill="1" applyBorder="1" applyAlignment="1">
      <alignment horizontal="center" vertical="center"/>
    </xf>
    <xf numFmtId="178" fontId="2" fillId="0" borderId="0" xfId="0" applyNumberFormat="1" applyFont="1" applyBorder="1" applyAlignment="1">
      <alignment horizontal="center" vertical="center"/>
    </xf>
    <xf numFmtId="178" fontId="2" fillId="0" borderId="0" xfId="0" applyNumberFormat="1" applyFont="1" applyFill="1" applyBorder="1" applyAlignment="1">
      <alignment horizontal="center" vertical="center"/>
    </xf>
    <xf numFmtId="0" fontId="4" fillId="0" borderId="24"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0" fontId="9" fillId="2" borderId="2" xfId="0" applyNumberFormat="1" applyFont="1" applyFill="1" applyBorder="1" applyAlignment="1">
      <alignment horizontal="center" vertical="center"/>
    </xf>
    <xf numFmtId="20" fontId="9" fillId="2" borderId="3" xfId="0" applyNumberFormat="1" applyFont="1" applyFill="1" applyBorder="1" applyAlignment="1">
      <alignment horizontal="center" vertical="center"/>
    </xf>
    <xf numFmtId="20" fontId="9" fillId="2" borderId="4" xfId="0" applyNumberFormat="1" applyFont="1" applyFill="1" applyBorder="1" applyAlignment="1">
      <alignment horizontal="center" vertical="center"/>
    </xf>
    <xf numFmtId="0" fontId="0" fillId="0" borderId="1" xfId="0" applyBorder="1" applyAlignment="1">
      <alignment horizontal="center" vertical="center"/>
    </xf>
    <xf numFmtId="178" fontId="2" fillId="0" borderId="24" xfId="0" applyNumberFormat="1" applyFont="1" applyBorder="1" applyAlignment="1">
      <alignment horizontal="center" vertical="center"/>
    </xf>
    <xf numFmtId="178" fontId="2" fillId="0" borderId="20" xfId="0" applyNumberFormat="1" applyFont="1" applyBorder="1" applyAlignment="1">
      <alignment horizontal="center" vertical="center"/>
    </xf>
    <xf numFmtId="178" fontId="2" fillId="0" borderId="8" xfId="0" applyNumberFormat="1" applyFont="1" applyBorder="1" applyAlignment="1">
      <alignment horizontal="center" vertical="center"/>
    </xf>
    <xf numFmtId="0" fontId="0" fillId="0" borderId="20" xfId="0" applyBorder="1" applyAlignment="1">
      <alignment horizontal="center" vertical="center" textRotation="255"/>
    </xf>
    <xf numFmtId="0" fontId="0" fillId="0" borderId="8" xfId="0" applyBorder="1" applyAlignment="1">
      <alignment horizontal="center" vertical="center" textRotation="255"/>
    </xf>
    <xf numFmtId="180" fontId="9" fillId="2"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16" fillId="2" borderId="1" xfId="0" applyFont="1" applyFill="1" applyBorder="1" applyAlignment="1">
      <alignment horizontal="center" vertical="center"/>
    </xf>
    <xf numFmtId="0" fontId="9" fillId="3" borderId="1" xfId="0" applyFont="1" applyFill="1" applyBorder="1" applyAlignment="1">
      <alignment horizontal="center" vertical="center"/>
    </xf>
  </cellXfs>
  <cellStyles count="2">
    <cellStyle name="桁区切り" xfId="1" builtinId="6"/>
    <cellStyle name="標準" xfId="0" builtinId="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579755</xdr:colOff>
      <xdr:row>0</xdr:row>
      <xdr:rowOff>39926</xdr:rowOff>
    </xdr:from>
    <xdr:to>
      <xdr:col>19</xdr:col>
      <xdr:colOff>228600</xdr:colOff>
      <xdr:row>1</xdr:row>
      <xdr:rowOff>72845</xdr:rowOff>
    </xdr:to>
    <xdr:sp macro="" textlink="">
      <xdr:nvSpPr>
        <xdr:cNvPr id="2" name="テキスト ボックス 1">
          <a:extLst>
            <a:ext uri="{FF2B5EF4-FFF2-40B4-BE49-F238E27FC236}">
              <a16:creationId xmlns:a16="http://schemas.microsoft.com/office/drawing/2014/main" id="{DBA7954C-CAA0-4320-8E19-A36ABCA5628D}"/>
            </a:ext>
          </a:extLst>
        </xdr:cNvPr>
        <xdr:cNvSpPr txBox="1">
          <a:spLocks noChangeArrowheads="1"/>
        </xdr:cNvSpPr>
      </xdr:nvSpPr>
      <xdr:spPr bwMode="auto">
        <a:xfrm>
          <a:off x="11258641" y="39926"/>
          <a:ext cx="1020445"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10-4</a:t>
          </a:r>
          <a:r>
            <a:rPr lang="en-US" altLang="ja-JP" sz="1050" kern="100">
              <a:solidFill>
                <a:sysClr val="windowText" lastClr="000000"/>
              </a:solidFill>
              <a:effectLst/>
              <a:latin typeface="Century"/>
              <a:ea typeface="ＭＳ 明朝"/>
              <a:cs typeface="Times New Roman"/>
            </a:rPr>
            <a:t>-1</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3" name="テキスト ボックス 2">
          <a:extLst>
            <a:ext uri="{FF2B5EF4-FFF2-40B4-BE49-F238E27FC236}">
              <a16:creationId xmlns:a16="http://schemas.microsoft.com/office/drawing/2014/main" id="{E2B233B3-468D-4A60-B8DB-728A568C6A11}"/>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oneCellAnchor>
    <xdr:from>
      <xdr:col>8</xdr:col>
      <xdr:colOff>0</xdr:colOff>
      <xdr:row>2</xdr:row>
      <xdr:rowOff>233420</xdr:rowOff>
    </xdr:from>
    <xdr:ext cx="7598608" cy="5050229"/>
    <xdr:sp macro="" textlink="">
      <xdr:nvSpPr>
        <xdr:cNvPr id="4" name="テキスト ボックス 3">
          <a:extLst>
            <a:ext uri="{FF2B5EF4-FFF2-40B4-BE49-F238E27FC236}">
              <a16:creationId xmlns:a16="http://schemas.microsoft.com/office/drawing/2014/main" id="{7EE20E87-2E58-451D-9781-DD8B2B6631BD}"/>
            </a:ext>
          </a:extLst>
        </xdr:cNvPr>
        <xdr:cNvSpPr txBox="1"/>
      </xdr:nvSpPr>
      <xdr:spPr>
        <a:xfrm>
          <a:off x="4554071" y="699585"/>
          <a:ext cx="7598608"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広域機関に提出いただいた発電計画に基づく合計発電計画電力、高圧機器点発電基準値電力（アセス用）、低圧機器点発電基準値電力、</a:t>
          </a:r>
          <a:r>
            <a:rPr kumimoji="1" lang="ja-JP" altLang="ja-JP" sz="1100">
              <a:solidFill>
                <a:schemeClr val="tx1"/>
              </a:solidFill>
              <a:effectLst/>
              <a:latin typeface="+mn-ea"/>
              <a:ea typeface="+mn-ea"/>
              <a:cs typeface="+mn-cs"/>
            </a:rPr>
            <a:t>実証事業等による過去の電源等の運転実績</a:t>
          </a:r>
          <a:endParaRPr kumimoji="1" lang="en-US" altLang="ja-JP" sz="1100">
            <a:solidFill>
              <a:schemeClr val="tx1"/>
            </a:solidFill>
            <a:effectLst/>
            <a:latin typeface="+mn-ea"/>
            <a:ea typeface="+mn-ea"/>
            <a:cs typeface="+mn-cs"/>
          </a:endParaRPr>
        </a:p>
        <a:p>
          <a:r>
            <a:rPr kumimoji="1" lang="ja-JP" altLang="ja-JP" sz="1100">
              <a:solidFill>
                <a:schemeClr val="tx1"/>
              </a:solidFill>
              <a:effectLst/>
              <a:latin typeface="+mn-ea"/>
              <a:ea typeface="+mn-ea"/>
              <a:cs typeface="+mn-cs"/>
            </a:rPr>
            <a:t>について記入してください。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lt"/>
              <a:ea typeface="+mn-ea"/>
              <a:cs typeface="+mn-cs"/>
            </a:rPr>
            <a:t>（１）合計発電計画電力、</a:t>
          </a:r>
          <a:r>
            <a:rPr kumimoji="1" lang="ja-JP" altLang="ja-JP" sz="1100">
              <a:solidFill>
                <a:schemeClr val="tx1"/>
              </a:solidFill>
              <a:effectLst/>
              <a:latin typeface="+mn-lt"/>
              <a:ea typeface="+mn-ea"/>
              <a:cs typeface="+mn-cs"/>
            </a:rPr>
            <a:t>高圧機器点発電基準値電力（アセス用）、低圧機器点発電基準値電力、</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（２）ベースラインは</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に換算した</a:t>
          </a:r>
          <a:r>
            <a:rPr kumimoji="1" lang="ja-JP" altLang="en-US" sz="1100">
              <a:solidFill>
                <a:schemeClr val="tx1"/>
              </a:solidFill>
              <a:effectLst/>
              <a:latin typeface="+mn-ea"/>
              <a:ea typeface="+mn-ea"/>
              <a:cs typeface="+mn-cs"/>
            </a:rPr>
            <a:t>値</a:t>
          </a:r>
          <a:r>
            <a:rPr kumimoji="1" lang="ja-JP" altLang="ja-JP" sz="1100">
              <a:solidFill>
                <a:schemeClr val="tx1"/>
              </a:solidFill>
              <a:effectLst/>
              <a:latin typeface="+mn-ea"/>
              <a:ea typeface="+mn-ea"/>
              <a:cs typeface="+mn-cs"/>
            </a:rPr>
            <a:t>を入力してください。</a:t>
          </a:r>
          <a:endParaRPr lang="ja-JP" altLang="ja-JP">
            <a:solidFill>
              <a:schemeClr val="tx1"/>
            </a:solidFill>
            <a:effectLst/>
            <a:latin typeface="+mn-ea"/>
            <a:ea typeface="+mn-ea"/>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en-US" sz="1100">
              <a:solidFill>
                <a:schemeClr val="tx1"/>
              </a:solidFill>
              <a:effectLst/>
              <a:latin typeface="+mn-ea"/>
              <a:ea typeface="+mn-ea"/>
              <a:cs typeface="+mn-cs"/>
            </a:rPr>
            <a:t>合計発電計画電力が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（１）発電実績、（２）需要実績はｻﾝﾌﾟﾘﾝｸﾞ周期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換算して</a:t>
          </a:r>
          <a:r>
            <a:rPr kumimoji="1" lang="ja-JP" altLang="en-US" sz="1100">
              <a:solidFill>
                <a:schemeClr val="tx1"/>
              </a:solidFill>
              <a:effectLst/>
              <a:latin typeface="+mn-ea"/>
              <a:ea typeface="+mn-ea"/>
              <a:cs typeface="+mn-cs"/>
            </a:rPr>
            <a:t>入力して下さい。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rtl="0" eaLnBrk="1" fontAlgn="auto" latinLnBrk="0" hangingPunct="1"/>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65</a:t>
          </a:r>
          <a:r>
            <a:rPr kumimoji="1" lang="ja-JP" altLang="ja-JP" sz="1100">
              <a:solidFill>
                <a:schemeClr val="tx1"/>
              </a:solidFill>
              <a:effectLst/>
              <a:latin typeface="+mn-lt"/>
              <a:ea typeface="+mn-ea"/>
              <a:cs typeface="+mn-cs"/>
            </a:rPr>
            <a:t>分前から開始時刻までの間で、事業者が指定する任意の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分間の発電実績とし、当該時刻を基準発電実績時刻として入力して下さい。</a:t>
          </a:r>
          <a:endParaRPr lang="ja-JP" altLang="ja-JP">
            <a:solidFill>
              <a:schemeClr val="tx1"/>
            </a:solidFill>
            <a:effectLst/>
          </a:endParaRPr>
        </a:p>
        <a:p>
          <a:pPr rtl="0" eaLnBrk="1" latinLnBrk="0" hangingPunct="1"/>
          <a:r>
            <a:rPr kumimoji="1" lang="ja-JP" altLang="ja-JP"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7</xdr:col>
      <xdr:colOff>394607</xdr:colOff>
      <xdr:row>4</xdr:row>
      <xdr:rowOff>0</xdr:rowOff>
    </xdr:from>
    <xdr:to>
      <xdr:col>17</xdr:col>
      <xdr:colOff>515093</xdr:colOff>
      <xdr:row>15</xdr:row>
      <xdr:rowOff>233890</xdr:rowOff>
    </xdr:to>
    <xdr:sp macro="" textlink="">
      <xdr:nvSpPr>
        <xdr:cNvPr id="2" name="テキスト ボックス 1">
          <a:extLst>
            <a:ext uri="{FF2B5EF4-FFF2-40B4-BE49-F238E27FC236}">
              <a16:creationId xmlns:a16="http://schemas.microsoft.com/office/drawing/2014/main" id="{EB22C253-BBA9-4B15-9DBA-0E835CE9FEE3}"/>
            </a:ext>
          </a:extLst>
        </xdr:cNvPr>
        <xdr:cNvSpPr txBox="1"/>
      </xdr:nvSpPr>
      <xdr:spPr>
        <a:xfrm>
          <a:off x="4109357" y="993321"/>
          <a:ext cx="6651915" cy="29281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ja-JP" sz="1100">
              <a:solidFill>
                <a:sysClr val="windowText" lastClr="000000"/>
              </a:solidFill>
              <a:effectLst/>
              <a:latin typeface="+mn-lt"/>
              <a:ea typeface="+mn-ea"/>
              <a:cs typeface="+mn-cs"/>
            </a:rPr>
            <a:t>ベースライン</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en-US" sz="1100">
              <a:solidFill>
                <a:sysClr val="windowText" lastClr="000000"/>
              </a:solidFill>
              <a:effectLst/>
              <a:latin typeface="+mn-ea"/>
              <a:ea typeface="+mn-ea"/>
              <a:cs typeface="+mn-cs"/>
            </a:rPr>
            <a:t>ベースラインが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需要実績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twoCellAnchor>
  <xdr:twoCellAnchor>
    <xdr:from>
      <xdr:col>16</xdr:col>
      <xdr:colOff>258535</xdr:colOff>
      <xdr:row>0</xdr:row>
      <xdr:rowOff>53218</xdr:rowOff>
    </xdr:from>
    <xdr:to>
      <xdr:col>17</xdr:col>
      <xdr:colOff>603977</xdr:colOff>
      <xdr:row>1</xdr:row>
      <xdr:rowOff>54428</xdr:rowOff>
    </xdr:to>
    <xdr:sp macro="" textlink="">
      <xdr:nvSpPr>
        <xdr:cNvPr id="3" name="テキスト ボックス 2">
          <a:extLst>
            <a:ext uri="{FF2B5EF4-FFF2-40B4-BE49-F238E27FC236}">
              <a16:creationId xmlns:a16="http://schemas.microsoft.com/office/drawing/2014/main" id="{38C9CC4F-5FD3-490D-A30F-36F736750420}"/>
            </a:ext>
          </a:extLst>
        </xdr:cNvPr>
        <xdr:cNvSpPr txBox="1">
          <a:spLocks noChangeArrowheads="1"/>
        </xdr:cNvSpPr>
      </xdr:nvSpPr>
      <xdr:spPr bwMode="auto">
        <a:xfrm>
          <a:off x="9851571" y="53218"/>
          <a:ext cx="998585" cy="24613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17930</xdr:colOff>
      <xdr:row>0</xdr:row>
      <xdr:rowOff>17929</xdr:rowOff>
    </xdr:from>
    <xdr:to>
      <xdr:col>3</xdr:col>
      <xdr:colOff>375922</xdr:colOff>
      <xdr:row>1</xdr:row>
      <xdr:rowOff>4075</xdr:rowOff>
    </xdr:to>
    <xdr:sp macro="" textlink="">
      <xdr:nvSpPr>
        <xdr:cNvPr id="4" name="テキスト ボックス 11">
          <a:extLst>
            <a:ext uri="{FF2B5EF4-FFF2-40B4-BE49-F238E27FC236}">
              <a16:creationId xmlns:a16="http://schemas.microsoft.com/office/drawing/2014/main" id="{B9F941CB-FDDE-4786-80A9-E19973AC86A1}"/>
            </a:ext>
          </a:extLst>
        </xdr:cNvPr>
        <xdr:cNvSpPr txBox="1"/>
      </xdr:nvSpPr>
      <xdr:spPr>
        <a:xfrm>
          <a:off x="189380" y="17929"/>
          <a:ext cx="1281917" cy="224271"/>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10</xdr:col>
      <xdr:colOff>268941</xdr:colOff>
      <xdr:row>29</xdr:row>
      <xdr:rowOff>53788</xdr:rowOff>
    </xdr:from>
    <xdr:to>
      <xdr:col>16</xdr:col>
      <xdr:colOff>639536</xdr:colOff>
      <xdr:row>30</xdr:row>
      <xdr:rowOff>169049</xdr:rowOff>
    </xdr:to>
    <xdr:sp macro="" textlink="">
      <xdr:nvSpPr>
        <xdr:cNvPr id="5" name="吹き出し: 角を丸めた四角形 4">
          <a:extLst>
            <a:ext uri="{FF2B5EF4-FFF2-40B4-BE49-F238E27FC236}">
              <a16:creationId xmlns:a16="http://schemas.microsoft.com/office/drawing/2014/main" id="{779F9F75-99A9-41D6-9481-BA74355B895B}"/>
            </a:ext>
          </a:extLst>
        </xdr:cNvPr>
        <xdr:cNvSpPr/>
      </xdr:nvSpPr>
      <xdr:spPr>
        <a:xfrm>
          <a:off x="5964891" y="7454713"/>
          <a:ext cx="4313945" cy="353386"/>
        </a:xfrm>
        <a:prstGeom prst="wedgeRoundRectCallout">
          <a:avLst>
            <a:gd name="adj1" fmla="val 37027"/>
            <a:gd name="adj2" fmla="val 8977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取引会員から各需要リソースに送信した指令量を記載ください。</a:t>
          </a:r>
        </a:p>
      </xdr:txBody>
    </xdr:sp>
    <xdr:clientData/>
  </xdr:twoCellAnchor>
  <xdr:twoCellAnchor>
    <xdr:from>
      <xdr:col>1</xdr:col>
      <xdr:colOff>0</xdr:colOff>
      <xdr:row>3</xdr:row>
      <xdr:rowOff>0</xdr:rowOff>
    </xdr:from>
    <xdr:to>
      <xdr:col>3</xdr:col>
      <xdr:colOff>602753</xdr:colOff>
      <xdr:row>3</xdr:row>
      <xdr:rowOff>217715</xdr:rowOff>
    </xdr:to>
    <xdr:sp macro="" textlink="">
      <xdr:nvSpPr>
        <xdr:cNvPr id="6" name="テキスト ボックス 2">
          <a:extLst>
            <a:ext uri="{FF2B5EF4-FFF2-40B4-BE49-F238E27FC236}">
              <a16:creationId xmlns:a16="http://schemas.microsoft.com/office/drawing/2014/main" id="{CA9E3106-D1F0-46F1-A79C-AAF4B45D6278}"/>
            </a:ext>
          </a:extLst>
        </xdr:cNvPr>
        <xdr:cNvSpPr txBox="1">
          <a:spLocks noChangeArrowheads="1"/>
        </xdr:cNvSpPr>
      </xdr:nvSpPr>
      <xdr:spPr bwMode="auto">
        <a:xfrm>
          <a:off x="171450" y="733425"/>
          <a:ext cx="1526678" cy="21771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152400</xdr:colOff>
      <xdr:row>9</xdr:row>
      <xdr:rowOff>62752</xdr:rowOff>
    </xdr:from>
    <xdr:to>
      <xdr:col>11</xdr:col>
      <xdr:colOff>639855</xdr:colOff>
      <xdr:row>12</xdr:row>
      <xdr:rowOff>1679</xdr:rowOff>
    </xdr:to>
    <xdr:sp macro="" textlink="">
      <xdr:nvSpPr>
        <xdr:cNvPr id="7" name="吹き出し: 角を丸めた四角形 6">
          <a:extLst>
            <a:ext uri="{FF2B5EF4-FFF2-40B4-BE49-F238E27FC236}">
              <a16:creationId xmlns:a16="http://schemas.microsoft.com/office/drawing/2014/main" id="{71259AFA-4BC9-4931-83CA-A437E555BF27}"/>
            </a:ext>
          </a:extLst>
        </xdr:cNvPr>
        <xdr:cNvSpPr/>
      </xdr:nvSpPr>
      <xdr:spPr>
        <a:xfrm>
          <a:off x="3867150" y="2280716"/>
          <a:ext cx="3100026" cy="673713"/>
        </a:xfrm>
        <a:prstGeom prst="wedgeRoundRectCallout">
          <a:avLst>
            <a:gd name="adj1" fmla="val -61156"/>
            <a:gd name="adj2" fmla="val 3079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実証事業等実施時点のロス率を記載ください。</a:t>
          </a:r>
          <a:endParaRPr kumimoji="1" lang="en-US" altLang="ja-JP" sz="1100">
            <a:solidFill>
              <a:srgbClr val="FF0000"/>
            </a:solidFill>
          </a:endParaRPr>
        </a:p>
        <a:p>
          <a:pPr algn="ctr"/>
          <a:r>
            <a:rPr kumimoji="1" lang="ja-JP" altLang="en-US" sz="1100">
              <a:solidFill>
                <a:srgbClr val="FF0000"/>
              </a:solidFill>
            </a:rPr>
            <a:t>（東京電力</a:t>
          </a:r>
          <a:r>
            <a:rPr kumimoji="1" lang="en-US" altLang="ja-JP" sz="1100">
              <a:solidFill>
                <a:srgbClr val="FF0000"/>
              </a:solidFill>
            </a:rPr>
            <a:t>PG</a:t>
          </a:r>
          <a:r>
            <a:rPr kumimoji="1" lang="ja-JP" altLang="en-US" sz="1100" baseline="0">
              <a:solidFill>
                <a:srgbClr val="FF0000"/>
              </a:solidFill>
            </a:rPr>
            <a:t> </a:t>
          </a:r>
          <a:r>
            <a:rPr kumimoji="1" lang="en-US" altLang="ja-JP" sz="1100">
              <a:solidFill>
                <a:srgbClr val="FF0000"/>
              </a:solidFill>
            </a:rPr>
            <a:t>2020</a:t>
          </a:r>
          <a:r>
            <a:rPr kumimoji="1" lang="ja-JP" altLang="en-US" sz="1100">
              <a:solidFill>
                <a:srgbClr val="FF0000"/>
              </a:solidFill>
            </a:rPr>
            <a:t>年</a:t>
          </a:r>
          <a:r>
            <a:rPr kumimoji="1" lang="en-US" altLang="ja-JP" sz="1100">
              <a:solidFill>
                <a:srgbClr val="FF0000"/>
              </a:solidFill>
            </a:rPr>
            <a:t>2</a:t>
          </a:r>
          <a:r>
            <a:rPr kumimoji="1" lang="ja-JP" altLang="en-US" sz="1100">
              <a:solidFill>
                <a:srgbClr val="FF0000"/>
              </a:solidFill>
            </a:rPr>
            <a:t>月時点の</a:t>
          </a:r>
          <a:r>
            <a:rPr kumimoji="1" lang="ja-JP" altLang="ja-JP" sz="1100">
              <a:solidFill>
                <a:srgbClr val="FF0000"/>
              </a:solidFill>
              <a:effectLst/>
              <a:latin typeface="+mn-lt"/>
              <a:ea typeface="+mn-ea"/>
              <a:cs typeface="+mn-cs"/>
            </a:rPr>
            <a:t>高圧の</a:t>
          </a:r>
          <a:r>
            <a:rPr kumimoji="1" lang="ja-JP" altLang="en-US" sz="1100">
              <a:solidFill>
                <a:srgbClr val="FF0000"/>
              </a:solidFill>
            </a:rPr>
            <a:t>場合）</a:t>
          </a:r>
        </a:p>
      </xdr:txBody>
    </xdr:sp>
    <xdr:clientData/>
  </xdr:twoCellAnchor>
  <xdr:twoCellAnchor>
    <xdr:from>
      <xdr:col>7</xdr:col>
      <xdr:colOff>275167</xdr:colOff>
      <xdr:row>4</xdr:row>
      <xdr:rowOff>137585</xdr:rowOff>
    </xdr:from>
    <xdr:to>
      <xdr:col>12</xdr:col>
      <xdr:colOff>125053</xdr:colOff>
      <xdr:row>6</xdr:row>
      <xdr:rowOff>29801</xdr:rowOff>
    </xdr:to>
    <xdr:sp macro="" textlink="">
      <xdr:nvSpPr>
        <xdr:cNvPr id="8" name="吹き出し: 四角形 5">
          <a:extLst>
            <a:ext uri="{FF2B5EF4-FFF2-40B4-BE49-F238E27FC236}">
              <a16:creationId xmlns:a16="http://schemas.microsoft.com/office/drawing/2014/main" id="{DD7E2EA1-48A9-4B4E-9E22-67840C2B0F7E}"/>
            </a:ext>
          </a:extLst>
        </xdr:cNvPr>
        <xdr:cNvSpPr/>
      </xdr:nvSpPr>
      <xdr:spPr>
        <a:xfrm>
          <a:off x="3989917" y="1130906"/>
          <a:ext cx="3115600" cy="382074"/>
        </a:xfrm>
        <a:prstGeom prst="borderCallout1">
          <a:avLst>
            <a:gd name="adj1" fmla="val 1605"/>
            <a:gd name="adj2" fmla="val 285"/>
            <a:gd name="adj3" fmla="val 68311"/>
            <a:gd name="adj4" fmla="val -177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4233</xdr:colOff>
      <xdr:row>3</xdr:row>
      <xdr:rowOff>75621</xdr:rowOff>
    </xdr:from>
    <xdr:to>
      <xdr:col>4</xdr:col>
      <xdr:colOff>0</xdr:colOff>
      <xdr:row>5</xdr:row>
      <xdr:rowOff>12700</xdr:rowOff>
    </xdr:to>
    <xdr:sp macro="" textlink="">
      <xdr:nvSpPr>
        <xdr:cNvPr id="2" name="テキスト ボックス 1">
          <a:extLst>
            <a:ext uri="{FF2B5EF4-FFF2-40B4-BE49-F238E27FC236}">
              <a16:creationId xmlns:a16="http://schemas.microsoft.com/office/drawing/2014/main" id="{E83BBD31-23EB-4CC9-BEF0-7D25DD380AFF}"/>
            </a:ext>
          </a:extLst>
        </xdr:cNvPr>
        <xdr:cNvSpPr txBox="1">
          <a:spLocks noChangeArrowheads="1"/>
        </xdr:cNvSpPr>
      </xdr:nvSpPr>
      <xdr:spPr bwMode="auto">
        <a:xfrm>
          <a:off x="175683" y="866196"/>
          <a:ext cx="1729317" cy="241879"/>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18</xdr:col>
      <xdr:colOff>326572</xdr:colOff>
      <xdr:row>0</xdr:row>
      <xdr:rowOff>51056</xdr:rowOff>
    </xdr:from>
    <xdr:to>
      <xdr:col>19</xdr:col>
      <xdr:colOff>647700</xdr:colOff>
      <xdr:row>1</xdr:row>
      <xdr:rowOff>68035</xdr:rowOff>
    </xdr:to>
    <xdr:sp macro="" textlink="">
      <xdr:nvSpPr>
        <xdr:cNvPr id="3" name="テキスト ボックス 2">
          <a:extLst>
            <a:ext uri="{FF2B5EF4-FFF2-40B4-BE49-F238E27FC236}">
              <a16:creationId xmlns:a16="http://schemas.microsoft.com/office/drawing/2014/main" id="{DE25ABD8-BB8F-430E-A4E5-2D918BA1D75C}"/>
            </a:ext>
          </a:extLst>
        </xdr:cNvPr>
        <xdr:cNvSpPr txBox="1">
          <a:spLocks noChangeArrowheads="1"/>
        </xdr:cNvSpPr>
      </xdr:nvSpPr>
      <xdr:spPr bwMode="auto">
        <a:xfrm>
          <a:off x="11770179" y="51056"/>
          <a:ext cx="1001485" cy="261908"/>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4</a:t>
          </a:r>
          <a:endParaRPr lang="ja-JP" sz="1050" kern="100">
            <a:solidFill>
              <a:sysClr val="windowText" lastClr="000000"/>
            </a:solidFill>
            <a:effectLst/>
            <a:latin typeface="Century"/>
            <a:ea typeface="ＭＳ 明朝"/>
            <a:cs typeface="Times New Roman"/>
          </a:endParaRPr>
        </a:p>
      </xdr:txBody>
    </xdr:sp>
    <xdr:clientData/>
  </xdr:twoCellAnchor>
  <xdr:oneCellAnchor>
    <xdr:from>
      <xdr:col>7</xdr:col>
      <xdr:colOff>414478</xdr:colOff>
      <xdr:row>6</xdr:row>
      <xdr:rowOff>3057</xdr:rowOff>
    </xdr:from>
    <xdr:ext cx="7721197" cy="5758499"/>
    <xdr:sp macro="" textlink="">
      <xdr:nvSpPr>
        <xdr:cNvPr id="4" name="テキスト ボックス 3">
          <a:extLst>
            <a:ext uri="{FF2B5EF4-FFF2-40B4-BE49-F238E27FC236}">
              <a16:creationId xmlns:a16="http://schemas.microsoft.com/office/drawing/2014/main" id="{1504DA69-FD8D-4990-A74F-25251A8AFB28}"/>
            </a:ext>
          </a:extLst>
        </xdr:cNvPr>
        <xdr:cNvSpPr txBox="1"/>
      </xdr:nvSpPr>
      <xdr:spPr>
        <a:xfrm>
          <a:off x="4387764" y="1276686"/>
          <a:ext cx="7721197" cy="575849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に基づき応動していることを確認するため、広域機関に提出いただいた発電計画に基づく発電計画電力、発電計画合計電力（ＭＭＳ）、高圧機器点発電基準値電力（アセス用）、低圧機器点発電基準値電力、</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実証事業等による過去の電源等の運転実績について記入してください。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0"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lt"/>
              <a:ea typeface="+mn-ea"/>
              <a:cs typeface="+mn-cs"/>
            </a:rPr>
            <a:t>（１）ー①は</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に換算した</a:t>
          </a:r>
          <a:r>
            <a:rPr kumimoji="1" lang="ja-JP" altLang="en-US" sz="1100">
              <a:solidFill>
                <a:schemeClr val="tx1"/>
              </a:solidFill>
              <a:effectLst/>
              <a:latin typeface="+mn-ea"/>
              <a:ea typeface="+mn-ea"/>
              <a:cs typeface="+mn-cs"/>
            </a:rPr>
            <a:t>発電計画電力、</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発電計画合計電力（ＭＭＳ）、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高圧機器点発電基準値電力（アセス用）、低圧機器点発電基準値電力</a:t>
          </a:r>
          <a:r>
            <a:rPr kumimoji="1" lang="ja-JP" altLang="ja-JP" sz="1100">
              <a:solidFill>
                <a:schemeClr val="tx1"/>
              </a:solidFill>
              <a:effectLst/>
              <a:latin typeface="+mn-ea"/>
              <a:ea typeface="+mn-ea"/>
              <a:cs typeface="+mn-cs"/>
            </a:rPr>
            <a:t>を入力してください。</a:t>
          </a:r>
          <a:endParaRPr lang="ja-JP" altLang="ja-JP" sz="1100">
            <a:solidFill>
              <a:schemeClr val="tx1"/>
            </a:solidFill>
            <a:effectLst/>
            <a:latin typeface="+mn-ea"/>
            <a:ea typeface="+mn-ea"/>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a:solidFill>
                <a:schemeClr val="tx1"/>
              </a:solidFill>
              <a:effectLst/>
              <a:latin typeface="+mn-lt"/>
              <a:ea typeface="+mn-ea"/>
              <a:cs typeface="+mn-cs"/>
            </a:rPr>
            <a:t>発電計画電力</a:t>
          </a:r>
          <a:r>
            <a:rPr kumimoji="1" lang="ja-JP" altLang="en-US" sz="1100">
              <a:solidFill>
                <a:schemeClr val="tx1"/>
              </a:solidFill>
              <a:effectLst/>
              <a:latin typeface="+mn-ea"/>
              <a:ea typeface="+mn-ea"/>
              <a:cs typeface="+mn-cs"/>
            </a:rPr>
            <a:t>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（１）－②はｻﾝﾌﾟﾘﾝｸﾞ周期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値に換算して</a:t>
          </a:r>
          <a:r>
            <a:rPr kumimoji="1" lang="ja-JP" altLang="en-US" sz="1100">
              <a:solidFill>
                <a:schemeClr val="tx1"/>
              </a:solidFill>
              <a:effectLst/>
              <a:latin typeface="+mn-ea"/>
              <a:ea typeface="+mn-ea"/>
              <a:cs typeface="+mn-cs"/>
            </a:rPr>
            <a:t>入力して下さい。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２</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ー③</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に換算したベースラインを入力してください。</a:t>
          </a:r>
          <a:endParaRPr lang="ja-JP" altLang="ja-JP" sz="1100">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例） ベースラインが</a:t>
          </a:r>
          <a:r>
            <a:rPr kumimoji="1" lang="en-US" altLang="ja-JP" sz="1100">
              <a:solidFill>
                <a:schemeClr val="tx1"/>
              </a:solidFill>
              <a:effectLst/>
              <a:latin typeface="+mn-lt"/>
              <a:ea typeface="+mn-ea"/>
              <a:cs typeface="+mn-cs"/>
            </a:rPr>
            <a:t>2,000kWh</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分値）の場合、</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2,000×2=4,000kW</a:t>
          </a:r>
          <a:r>
            <a:rPr kumimoji="1" lang="ja-JP" altLang="ja-JP" sz="1100">
              <a:solidFill>
                <a:schemeClr val="tx1"/>
              </a:solidFill>
              <a:effectLst/>
              <a:latin typeface="+mn-lt"/>
              <a:ea typeface="+mn-ea"/>
              <a:cs typeface="+mn-cs"/>
            </a:rPr>
            <a:t>となります。</a:t>
          </a:r>
          <a:endParaRPr lang="ja-JP" altLang="ja-JP" sz="1100">
            <a:solidFill>
              <a:schemeClr val="tx1"/>
            </a:solidFill>
            <a:effectLst/>
          </a:endParaRPr>
        </a:p>
        <a:p>
          <a:r>
            <a:rPr kumimoji="1" lang="ja-JP" altLang="ja-JP" sz="1100">
              <a:solidFill>
                <a:schemeClr val="tx1"/>
              </a:solidFill>
              <a:effectLst/>
              <a:latin typeface="+mn-lt"/>
              <a:ea typeface="+mn-ea"/>
              <a:cs typeface="+mn-cs"/>
            </a:rPr>
            <a:t>○ （２）</a:t>
          </a:r>
          <a:r>
            <a:rPr kumimoji="1" lang="ja-JP" altLang="en-US" sz="1100">
              <a:solidFill>
                <a:schemeClr val="tx1"/>
              </a:solidFill>
              <a:effectLst/>
              <a:latin typeface="+mn-lt"/>
              <a:ea typeface="+mn-ea"/>
              <a:cs typeface="+mn-cs"/>
            </a:rPr>
            <a:t>－④</a:t>
          </a:r>
          <a:r>
            <a:rPr kumimoji="1" lang="ja-JP" altLang="ja-JP" sz="1100">
              <a:solidFill>
                <a:schemeClr val="tx1"/>
              </a:solidFill>
              <a:effectLst/>
              <a:latin typeface="+mn-lt"/>
              <a:ea typeface="+mn-ea"/>
              <a:cs typeface="+mn-cs"/>
            </a:rPr>
            <a:t>はｻﾝﾌﾟﾘﾝｸﾞ周期</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分以内で取得した過去の稼働実績データを</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値に換算して入力して下さい。</a:t>
          </a:r>
          <a:endParaRPr lang="ja-JP" altLang="ja-JP" sz="1100">
            <a:solidFill>
              <a:schemeClr val="tx1"/>
            </a:solidFill>
            <a:effectLst/>
          </a:endParaRPr>
        </a:p>
        <a:p>
          <a:r>
            <a:rPr kumimoji="1" lang="ja-JP" altLang="ja-JP" sz="1100">
              <a:solidFill>
                <a:schemeClr val="tx1"/>
              </a:solidFill>
              <a:effectLst/>
              <a:latin typeface="+mn-lt"/>
              <a:ea typeface="+mn-ea"/>
              <a:cs typeface="+mn-cs"/>
            </a:rPr>
            <a:t>　　例</a:t>
          </a:r>
          <a:r>
            <a:rPr kumimoji="1" lang="en-US" altLang="ja-JP" sz="110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 　需要実績</a:t>
          </a:r>
          <a:r>
            <a:rPr kumimoji="1" lang="en-US" altLang="ja-JP" sz="1100" baseline="0">
              <a:solidFill>
                <a:schemeClr val="tx1"/>
              </a:solidFill>
              <a:effectLst/>
              <a:latin typeface="+mn-lt"/>
              <a:ea typeface="+mn-ea"/>
              <a:cs typeface="+mn-cs"/>
            </a:rPr>
            <a:t>200kWh</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5</a:t>
          </a:r>
          <a:r>
            <a:rPr kumimoji="1" lang="ja-JP" altLang="ja-JP" sz="1100" baseline="0">
              <a:solidFill>
                <a:schemeClr val="tx1"/>
              </a:solidFill>
              <a:effectLst/>
              <a:latin typeface="+mn-lt"/>
              <a:ea typeface="+mn-ea"/>
              <a:cs typeface="+mn-cs"/>
            </a:rPr>
            <a:t>分値）の場合、</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200÷5×60=2,400kW</a:t>
          </a:r>
          <a:r>
            <a:rPr kumimoji="1" lang="ja-JP" altLang="ja-JP" sz="1100">
              <a:solidFill>
                <a:schemeClr val="tx1"/>
              </a:solidFill>
              <a:effectLst/>
              <a:latin typeface="+mn-lt"/>
              <a:ea typeface="+mn-ea"/>
              <a:cs typeface="+mn-cs"/>
            </a:rPr>
            <a:t>となります。</a:t>
          </a:r>
          <a:endParaRPr kumimoji="1" lang="en-US" altLang="ja-JP" sz="1100">
            <a:solidFill>
              <a:schemeClr val="tx1"/>
            </a:solidFill>
            <a:effectLst/>
            <a:latin typeface="+mn-lt"/>
            <a:ea typeface="+mn-ea"/>
            <a:cs typeface="+mn-cs"/>
          </a:endParaRPr>
        </a:p>
        <a:p>
          <a:r>
            <a:rPr kumimoji="1" lang="ja-JP" altLang="en-US" sz="1100">
              <a:solidFill>
                <a:schemeClr val="tx1"/>
              </a:solidFill>
              <a:latin typeface="+mn-ea"/>
              <a:ea typeface="+mn-ea"/>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latin typeface="+mn-ea"/>
              <a:ea typeface="+mn-ea"/>
            </a:rPr>
            <a:t>65</a:t>
          </a:r>
          <a:r>
            <a:rPr kumimoji="1" lang="ja-JP" altLang="en-US" sz="1100">
              <a:solidFill>
                <a:schemeClr val="tx1"/>
              </a:solidFill>
              <a:latin typeface="+mn-ea"/>
              <a:ea typeface="+mn-ea"/>
            </a:rPr>
            <a:t>分前から開始時刻までの間で、事業者が指定する任意の</a:t>
          </a:r>
          <a:r>
            <a:rPr kumimoji="1" lang="en-US" altLang="ja-JP" sz="1100">
              <a:solidFill>
                <a:schemeClr val="tx1"/>
              </a:solidFill>
              <a:latin typeface="+mn-ea"/>
              <a:ea typeface="+mn-ea"/>
            </a:rPr>
            <a:t>5</a:t>
          </a:r>
          <a:r>
            <a:rPr kumimoji="1" lang="ja-JP" altLang="en-US" sz="1100">
              <a:solidFill>
                <a:schemeClr val="tx1"/>
              </a:solidFill>
              <a:latin typeface="+mn-ea"/>
              <a:ea typeface="+mn-ea"/>
            </a:rPr>
            <a:t>分間の発電実績とし、当該時刻を基準発電実績時刻として入力して下さい。</a:t>
          </a:r>
        </a:p>
        <a:p>
          <a:r>
            <a:rPr kumimoji="1" lang="ja-JP" altLang="en-US" sz="1100">
              <a:solidFill>
                <a:schemeClr val="tx1"/>
              </a:solidFill>
              <a:latin typeface="+mn-ea"/>
              <a:ea typeface="+mn-ea"/>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sz="1100">
            <a:solidFill>
              <a:schemeClr val="tx1"/>
            </a:solidFill>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0</xdr:colOff>
      <xdr:row>5</xdr:row>
      <xdr:rowOff>0</xdr:rowOff>
    </xdr:from>
    <xdr:ext cx="7721197" cy="5758499"/>
    <xdr:sp macro="" textlink="">
      <xdr:nvSpPr>
        <xdr:cNvPr id="10" name="テキスト ボックス 9">
          <a:extLst>
            <a:ext uri="{FF2B5EF4-FFF2-40B4-BE49-F238E27FC236}">
              <a16:creationId xmlns:a16="http://schemas.microsoft.com/office/drawing/2014/main" id="{A2867EC0-C8B3-4D85-8C3F-12E97A12B0EE}"/>
            </a:ext>
          </a:extLst>
        </xdr:cNvPr>
        <xdr:cNvSpPr txBox="1"/>
      </xdr:nvSpPr>
      <xdr:spPr>
        <a:xfrm>
          <a:off x="4696691" y="1094509"/>
          <a:ext cx="7721197" cy="575849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に基づき応動していることを確認するため、広域機関に提出いただいた発電計画に基づく発電計画電力、発電計画合計電力（ＭＭＳ）、高圧機器点発電基準値電力（アセス用）、低圧機器点発電基準値電力、</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実証事業等による過去の電源等の運転実績について記入してください。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0"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lt"/>
              <a:ea typeface="+mn-ea"/>
              <a:cs typeface="+mn-cs"/>
            </a:rPr>
            <a:t>（１）ー①は</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に換算した</a:t>
          </a:r>
          <a:r>
            <a:rPr kumimoji="1" lang="ja-JP" altLang="en-US" sz="1100">
              <a:solidFill>
                <a:schemeClr val="tx1"/>
              </a:solidFill>
              <a:effectLst/>
              <a:latin typeface="+mn-ea"/>
              <a:ea typeface="+mn-ea"/>
              <a:cs typeface="+mn-cs"/>
            </a:rPr>
            <a:t>発電計画電力、</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発電計画合計電力（ＭＭＳ）、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高圧機器点発電基準値電力（アセス用）、低圧機器点発電基準値電力</a:t>
          </a:r>
          <a:r>
            <a:rPr kumimoji="1" lang="ja-JP" altLang="ja-JP" sz="1100">
              <a:solidFill>
                <a:schemeClr val="tx1"/>
              </a:solidFill>
              <a:effectLst/>
              <a:latin typeface="+mn-ea"/>
              <a:ea typeface="+mn-ea"/>
              <a:cs typeface="+mn-cs"/>
            </a:rPr>
            <a:t>を入力してください。</a:t>
          </a:r>
          <a:endParaRPr lang="ja-JP" altLang="ja-JP" sz="1100">
            <a:solidFill>
              <a:schemeClr val="tx1"/>
            </a:solidFill>
            <a:effectLst/>
            <a:latin typeface="+mn-ea"/>
            <a:ea typeface="+mn-ea"/>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a:solidFill>
                <a:schemeClr val="tx1"/>
              </a:solidFill>
              <a:effectLst/>
              <a:latin typeface="+mn-lt"/>
              <a:ea typeface="+mn-ea"/>
              <a:cs typeface="+mn-cs"/>
            </a:rPr>
            <a:t>発電計画電力</a:t>
          </a:r>
          <a:r>
            <a:rPr kumimoji="1" lang="ja-JP" altLang="en-US" sz="1100">
              <a:solidFill>
                <a:schemeClr val="tx1"/>
              </a:solidFill>
              <a:effectLst/>
              <a:latin typeface="+mn-ea"/>
              <a:ea typeface="+mn-ea"/>
              <a:cs typeface="+mn-cs"/>
            </a:rPr>
            <a:t>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（１）－②はｻﾝﾌﾟﾘﾝｸﾞ周期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値に換算して</a:t>
          </a:r>
          <a:r>
            <a:rPr kumimoji="1" lang="ja-JP" altLang="en-US" sz="1100">
              <a:solidFill>
                <a:schemeClr val="tx1"/>
              </a:solidFill>
              <a:effectLst/>
              <a:latin typeface="+mn-ea"/>
              <a:ea typeface="+mn-ea"/>
              <a:cs typeface="+mn-cs"/>
            </a:rPr>
            <a:t>入力して下さい。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２</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ー③</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に換算したベースラインを入力してください。</a:t>
          </a:r>
          <a:endParaRPr lang="ja-JP" altLang="ja-JP" sz="1100">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例） ベースラインが</a:t>
          </a:r>
          <a:r>
            <a:rPr kumimoji="1" lang="en-US" altLang="ja-JP" sz="1100">
              <a:solidFill>
                <a:schemeClr val="tx1"/>
              </a:solidFill>
              <a:effectLst/>
              <a:latin typeface="+mn-lt"/>
              <a:ea typeface="+mn-ea"/>
              <a:cs typeface="+mn-cs"/>
            </a:rPr>
            <a:t>2,000kWh</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分値）の場合、</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2,000×2=4,000kW</a:t>
          </a:r>
          <a:r>
            <a:rPr kumimoji="1" lang="ja-JP" altLang="ja-JP" sz="1100">
              <a:solidFill>
                <a:schemeClr val="tx1"/>
              </a:solidFill>
              <a:effectLst/>
              <a:latin typeface="+mn-lt"/>
              <a:ea typeface="+mn-ea"/>
              <a:cs typeface="+mn-cs"/>
            </a:rPr>
            <a:t>となります。</a:t>
          </a:r>
          <a:endParaRPr lang="ja-JP" altLang="ja-JP" sz="1100">
            <a:solidFill>
              <a:schemeClr val="tx1"/>
            </a:solidFill>
            <a:effectLst/>
          </a:endParaRPr>
        </a:p>
        <a:p>
          <a:r>
            <a:rPr kumimoji="1" lang="ja-JP" altLang="ja-JP" sz="1100">
              <a:solidFill>
                <a:schemeClr val="tx1"/>
              </a:solidFill>
              <a:effectLst/>
              <a:latin typeface="+mn-lt"/>
              <a:ea typeface="+mn-ea"/>
              <a:cs typeface="+mn-cs"/>
            </a:rPr>
            <a:t>○ （２）</a:t>
          </a:r>
          <a:r>
            <a:rPr kumimoji="1" lang="ja-JP" altLang="en-US" sz="1100">
              <a:solidFill>
                <a:schemeClr val="tx1"/>
              </a:solidFill>
              <a:effectLst/>
              <a:latin typeface="+mn-lt"/>
              <a:ea typeface="+mn-ea"/>
              <a:cs typeface="+mn-cs"/>
            </a:rPr>
            <a:t>－④</a:t>
          </a:r>
          <a:r>
            <a:rPr kumimoji="1" lang="ja-JP" altLang="ja-JP" sz="1100">
              <a:solidFill>
                <a:schemeClr val="tx1"/>
              </a:solidFill>
              <a:effectLst/>
              <a:latin typeface="+mn-lt"/>
              <a:ea typeface="+mn-ea"/>
              <a:cs typeface="+mn-cs"/>
            </a:rPr>
            <a:t>はｻﾝﾌﾟﾘﾝｸﾞ周期</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分以内で取得した過去の稼働実績データを</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値に換算して入力して下さい。</a:t>
          </a:r>
          <a:endParaRPr lang="ja-JP" altLang="ja-JP" sz="1100">
            <a:solidFill>
              <a:schemeClr val="tx1"/>
            </a:solidFill>
            <a:effectLst/>
          </a:endParaRPr>
        </a:p>
        <a:p>
          <a:r>
            <a:rPr kumimoji="1" lang="ja-JP" altLang="ja-JP" sz="1100">
              <a:solidFill>
                <a:schemeClr val="tx1"/>
              </a:solidFill>
              <a:effectLst/>
              <a:latin typeface="+mn-lt"/>
              <a:ea typeface="+mn-ea"/>
              <a:cs typeface="+mn-cs"/>
            </a:rPr>
            <a:t>　　例</a:t>
          </a:r>
          <a:r>
            <a:rPr kumimoji="1" lang="en-US" altLang="ja-JP" sz="110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 　需要実績</a:t>
          </a:r>
          <a:r>
            <a:rPr kumimoji="1" lang="en-US" altLang="ja-JP" sz="1100" baseline="0">
              <a:solidFill>
                <a:schemeClr val="tx1"/>
              </a:solidFill>
              <a:effectLst/>
              <a:latin typeface="+mn-lt"/>
              <a:ea typeface="+mn-ea"/>
              <a:cs typeface="+mn-cs"/>
            </a:rPr>
            <a:t>200kWh</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5</a:t>
          </a:r>
          <a:r>
            <a:rPr kumimoji="1" lang="ja-JP" altLang="ja-JP" sz="1100" baseline="0">
              <a:solidFill>
                <a:schemeClr val="tx1"/>
              </a:solidFill>
              <a:effectLst/>
              <a:latin typeface="+mn-lt"/>
              <a:ea typeface="+mn-ea"/>
              <a:cs typeface="+mn-cs"/>
            </a:rPr>
            <a:t>分値）の場合、</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200÷5×60=2,400kW</a:t>
          </a:r>
          <a:r>
            <a:rPr kumimoji="1" lang="ja-JP" altLang="ja-JP" sz="1100">
              <a:solidFill>
                <a:schemeClr val="tx1"/>
              </a:solidFill>
              <a:effectLst/>
              <a:latin typeface="+mn-lt"/>
              <a:ea typeface="+mn-ea"/>
              <a:cs typeface="+mn-cs"/>
            </a:rPr>
            <a:t>となります。</a:t>
          </a:r>
          <a:endParaRPr kumimoji="1" lang="en-US" altLang="ja-JP" sz="1100">
            <a:solidFill>
              <a:schemeClr val="tx1"/>
            </a:solidFill>
            <a:effectLst/>
            <a:latin typeface="+mn-lt"/>
            <a:ea typeface="+mn-ea"/>
            <a:cs typeface="+mn-cs"/>
          </a:endParaRPr>
        </a:p>
        <a:p>
          <a:r>
            <a:rPr kumimoji="1" lang="ja-JP" altLang="en-US" sz="1100">
              <a:solidFill>
                <a:schemeClr val="tx1"/>
              </a:solidFill>
              <a:latin typeface="+mn-ea"/>
              <a:ea typeface="+mn-ea"/>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latin typeface="+mn-ea"/>
              <a:ea typeface="+mn-ea"/>
            </a:rPr>
            <a:t>65</a:t>
          </a:r>
          <a:r>
            <a:rPr kumimoji="1" lang="ja-JP" altLang="en-US" sz="1100">
              <a:solidFill>
                <a:schemeClr val="tx1"/>
              </a:solidFill>
              <a:latin typeface="+mn-ea"/>
              <a:ea typeface="+mn-ea"/>
            </a:rPr>
            <a:t>分前から開始時刻までの間で、事業者が指定する任意の</a:t>
          </a:r>
          <a:r>
            <a:rPr kumimoji="1" lang="en-US" altLang="ja-JP" sz="1100">
              <a:solidFill>
                <a:schemeClr val="tx1"/>
              </a:solidFill>
              <a:latin typeface="+mn-ea"/>
              <a:ea typeface="+mn-ea"/>
            </a:rPr>
            <a:t>5</a:t>
          </a:r>
          <a:r>
            <a:rPr kumimoji="1" lang="ja-JP" altLang="en-US" sz="1100">
              <a:solidFill>
                <a:schemeClr val="tx1"/>
              </a:solidFill>
              <a:latin typeface="+mn-ea"/>
              <a:ea typeface="+mn-ea"/>
            </a:rPr>
            <a:t>分間の発電実績とし、当該時刻を基準発電実績時刻として入力して下さい。</a:t>
          </a:r>
        </a:p>
        <a:p>
          <a:r>
            <a:rPr kumimoji="1" lang="ja-JP" altLang="en-US" sz="1100">
              <a:solidFill>
                <a:schemeClr val="tx1"/>
              </a:solidFill>
              <a:latin typeface="+mn-ea"/>
              <a:ea typeface="+mn-ea"/>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sz="1100">
            <a:solidFill>
              <a:schemeClr val="tx1"/>
            </a:solidFill>
            <a:effectLst/>
          </a:endParaRPr>
        </a:p>
      </xdr:txBody>
    </xdr:sp>
    <xdr:clientData/>
  </xdr:oneCellAnchor>
  <xdr:twoCellAnchor>
    <xdr:from>
      <xdr:col>1</xdr:col>
      <xdr:colOff>4233</xdr:colOff>
      <xdr:row>3</xdr:row>
      <xdr:rowOff>75621</xdr:rowOff>
    </xdr:from>
    <xdr:to>
      <xdr:col>4</xdr:col>
      <xdr:colOff>0</xdr:colOff>
      <xdr:row>5</xdr:row>
      <xdr:rowOff>12700</xdr:rowOff>
    </xdr:to>
    <xdr:sp macro="" textlink="">
      <xdr:nvSpPr>
        <xdr:cNvPr id="2" name="テキスト ボックス 1">
          <a:extLst>
            <a:ext uri="{FF2B5EF4-FFF2-40B4-BE49-F238E27FC236}">
              <a16:creationId xmlns:a16="http://schemas.microsoft.com/office/drawing/2014/main" id="{0319C2D3-622F-4066-ABA6-EAFFACC30803}"/>
            </a:ext>
          </a:extLst>
        </xdr:cNvPr>
        <xdr:cNvSpPr txBox="1">
          <a:spLocks noChangeArrowheads="1"/>
        </xdr:cNvSpPr>
      </xdr:nvSpPr>
      <xdr:spPr bwMode="auto">
        <a:xfrm>
          <a:off x="175683" y="866196"/>
          <a:ext cx="1729317" cy="241879"/>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18</xdr:col>
      <xdr:colOff>353787</xdr:colOff>
      <xdr:row>0</xdr:row>
      <xdr:rowOff>39225</xdr:rowOff>
    </xdr:from>
    <xdr:to>
      <xdr:col>19</xdr:col>
      <xdr:colOff>651524</xdr:colOff>
      <xdr:row>1</xdr:row>
      <xdr:rowOff>27214</xdr:rowOff>
    </xdr:to>
    <xdr:sp macro="" textlink="">
      <xdr:nvSpPr>
        <xdr:cNvPr id="3" name="テキスト ボックス 2">
          <a:extLst>
            <a:ext uri="{FF2B5EF4-FFF2-40B4-BE49-F238E27FC236}">
              <a16:creationId xmlns:a16="http://schemas.microsoft.com/office/drawing/2014/main" id="{2A35E821-1E85-48FE-92A2-0D9CABA087E2}"/>
            </a:ext>
          </a:extLst>
        </xdr:cNvPr>
        <xdr:cNvSpPr txBox="1">
          <a:spLocks noChangeArrowheads="1"/>
        </xdr:cNvSpPr>
      </xdr:nvSpPr>
      <xdr:spPr bwMode="auto">
        <a:xfrm>
          <a:off x="11797394" y="39225"/>
          <a:ext cx="978094" cy="232918"/>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4</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3</xdr:col>
      <xdr:colOff>455564</xdr:colOff>
      <xdr:row>18</xdr:row>
      <xdr:rowOff>16387</xdr:rowOff>
    </xdr:from>
    <xdr:to>
      <xdr:col>7</xdr:col>
      <xdr:colOff>604429</xdr:colOff>
      <xdr:row>19</xdr:row>
      <xdr:rowOff>446331</xdr:rowOff>
    </xdr:to>
    <xdr:sp macro="" textlink="">
      <xdr:nvSpPr>
        <xdr:cNvPr id="5" name="吹き出し: 四角形 3">
          <a:extLst>
            <a:ext uri="{FF2B5EF4-FFF2-40B4-BE49-F238E27FC236}">
              <a16:creationId xmlns:a16="http://schemas.microsoft.com/office/drawing/2014/main" id="{81BF22EF-AA85-467B-8F8A-F3ABD6C6BD69}"/>
            </a:ext>
          </a:extLst>
        </xdr:cNvPr>
        <xdr:cNvSpPr/>
      </xdr:nvSpPr>
      <xdr:spPr>
        <a:xfrm>
          <a:off x="1674764" y="4086363"/>
          <a:ext cx="2927924" cy="663027"/>
        </a:xfrm>
        <a:prstGeom prst="borderCallout1">
          <a:avLst>
            <a:gd name="adj1" fmla="val -4905"/>
            <a:gd name="adj2" fmla="val 75978"/>
            <a:gd name="adj3" fmla="val -125129"/>
            <a:gd name="adj4" fmla="val 5595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82826</xdr:colOff>
      <xdr:row>11</xdr:row>
      <xdr:rowOff>89678</xdr:rowOff>
    </xdr:from>
    <xdr:to>
      <xdr:col>10</xdr:col>
      <xdr:colOff>450039</xdr:colOff>
      <xdr:row>14</xdr:row>
      <xdr:rowOff>34791</xdr:rowOff>
    </xdr:to>
    <xdr:sp macro="" textlink="">
      <xdr:nvSpPr>
        <xdr:cNvPr id="6" name="吹き出し: 角を丸めた四角形 5">
          <a:extLst>
            <a:ext uri="{FF2B5EF4-FFF2-40B4-BE49-F238E27FC236}">
              <a16:creationId xmlns:a16="http://schemas.microsoft.com/office/drawing/2014/main" id="{0DF1C321-F674-4CFA-8418-42E6A196D279}"/>
            </a:ext>
          </a:extLst>
        </xdr:cNvPr>
        <xdr:cNvSpPr/>
      </xdr:nvSpPr>
      <xdr:spPr>
        <a:xfrm>
          <a:off x="4042505" y="2593392"/>
          <a:ext cx="2408284" cy="679899"/>
        </a:xfrm>
        <a:prstGeom prst="wedgeRoundRectCallout">
          <a:avLst>
            <a:gd name="adj1" fmla="val -61156"/>
            <a:gd name="adj2" fmla="val 3079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実証事業等実施時点のロス率を記載ください。</a:t>
          </a:r>
          <a:endParaRPr kumimoji="1" lang="en-US" altLang="ja-JP" sz="1100">
            <a:solidFill>
              <a:srgbClr val="FF0000"/>
            </a:solidFill>
          </a:endParaRPr>
        </a:p>
        <a:p>
          <a:pPr algn="ctr"/>
          <a:r>
            <a:rPr kumimoji="1" lang="ja-JP" altLang="en-US" sz="1100">
              <a:solidFill>
                <a:srgbClr val="FF0000"/>
              </a:solidFill>
            </a:rPr>
            <a:t>（東京電力</a:t>
          </a:r>
          <a:r>
            <a:rPr kumimoji="1" lang="en-US" altLang="ja-JP" sz="1100">
              <a:solidFill>
                <a:srgbClr val="FF0000"/>
              </a:solidFill>
            </a:rPr>
            <a:t>PG</a:t>
          </a:r>
          <a:r>
            <a:rPr kumimoji="1" lang="ja-JP" altLang="en-US" sz="1100" baseline="0">
              <a:solidFill>
                <a:srgbClr val="FF0000"/>
              </a:solidFill>
            </a:rPr>
            <a:t> </a:t>
          </a:r>
          <a:r>
            <a:rPr kumimoji="1" lang="en-US" altLang="ja-JP" sz="1100">
              <a:solidFill>
                <a:srgbClr val="FF0000"/>
              </a:solidFill>
            </a:rPr>
            <a:t>2020</a:t>
          </a:r>
          <a:r>
            <a:rPr kumimoji="1" lang="ja-JP" altLang="en-US" sz="1100">
              <a:solidFill>
                <a:srgbClr val="FF0000"/>
              </a:solidFill>
            </a:rPr>
            <a:t>年</a:t>
          </a:r>
          <a:r>
            <a:rPr kumimoji="1" lang="en-US" altLang="ja-JP" sz="1100">
              <a:solidFill>
                <a:srgbClr val="FF0000"/>
              </a:solidFill>
            </a:rPr>
            <a:t>2</a:t>
          </a:r>
          <a:r>
            <a:rPr kumimoji="1" lang="ja-JP" altLang="en-US" sz="1100">
              <a:solidFill>
                <a:srgbClr val="FF0000"/>
              </a:solidFill>
            </a:rPr>
            <a:t>月時点の</a:t>
          </a:r>
          <a:r>
            <a:rPr kumimoji="1" lang="ja-JP" altLang="ja-JP" sz="1100">
              <a:solidFill>
                <a:srgbClr val="FF0000"/>
              </a:solidFill>
              <a:effectLst/>
              <a:latin typeface="+mn-lt"/>
              <a:ea typeface="+mn-ea"/>
              <a:cs typeface="+mn-cs"/>
            </a:rPr>
            <a:t>高圧の</a:t>
          </a:r>
          <a:r>
            <a:rPr kumimoji="1" lang="ja-JP" altLang="en-US" sz="1100">
              <a:solidFill>
                <a:srgbClr val="FF0000"/>
              </a:solidFill>
            </a:rPr>
            <a:t>場合）</a:t>
          </a:r>
        </a:p>
      </xdr:txBody>
    </xdr:sp>
    <xdr:clientData/>
  </xdr:twoCellAnchor>
  <xdr:twoCellAnchor>
    <xdr:from>
      <xdr:col>7</xdr:col>
      <xdr:colOff>352855</xdr:colOff>
      <xdr:row>6</xdr:row>
      <xdr:rowOff>177485</xdr:rowOff>
    </xdr:from>
    <xdr:to>
      <xdr:col>11</xdr:col>
      <xdr:colOff>46291</xdr:colOff>
      <xdr:row>8</xdr:row>
      <xdr:rowOff>56594</xdr:rowOff>
    </xdr:to>
    <xdr:sp macro="" textlink="">
      <xdr:nvSpPr>
        <xdr:cNvPr id="7" name="吹き出し: 四角形 5">
          <a:extLst>
            <a:ext uri="{FF2B5EF4-FFF2-40B4-BE49-F238E27FC236}">
              <a16:creationId xmlns:a16="http://schemas.microsoft.com/office/drawing/2014/main" id="{D5EA6079-CA8F-4413-BCA4-B32E1D2BB4D7}"/>
            </a:ext>
          </a:extLst>
        </xdr:cNvPr>
        <xdr:cNvSpPr/>
      </xdr:nvSpPr>
      <xdr:spPr>
        <a:xfrm>
          <a:off x="4315255" y="1444310"/>
          <a:ext cx="3122436" cy="355359"/>
        </a:xfrm>
        <a:prstGeom prst="borderCallout1">
          <a:avLst>
            <a:gd name="adj1" fmla="val 1605"/>
            <a:gd name="adj2" fmla="val 285"/>
            <a:gd name="adj3" fmla="val 58658"/>
            <a:gd name="adj4" fmla="val -1684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1</xdr:col>
      <xdr:colOff>0</xdr:colOff>
      <xdr:row>0</xdr:row>
      <xdr:rowOff>0</xdr:rowOff>
    </xdr:from>
    <xdr:to>
      <xdr:col>3</xdr:col>
      <xdr:colOff>255415</xdr:colOff>
      <xdr:row>0</xdr:row>
      <xdr:rowOff>220608</xdr:rowOff>
    </xdr:to>
    <xdr:sp macro="" textlink="">
      <xdr:nvSpPr>
        <xdr:cNvPr id="9" name="テキスト ボックス 11">
          <a:extLst>
            <a:ext uri="{FF2B5EF4-FFF2-40B4-BE49-F238E27FC236}">
              <a16:creationId xmlns:a16="http://schemas.microsoft.com/office/drawing/2014/main" id="{A325F2B1-72C7-40A5-A206-CA90E0C429D4}"/>
            </a:ext>
          </a:extLst>
        </xdr:cNvPr>
        <xdr:cNvSpPr txBox="1"/>
      </xdr:nvSpPr>
      <xdr:spPr>
        <a:xfrm>
          <a:off x="175846" y="0"/>
          <a:ext cx="1281184" cy="22060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609599</xdr:colOff>
      <xdr:row>4</xdr:row>
      <xdr:rowOff>27710</xdr:rowOff>
    </xdr:from>
    <xdr:ext cx="7598608" cy="5050229"/>
    <xdr:sp macro="" textlink="">
      <xdr:nvSpPr>
        <xdr:cNvPr id="14" name="テキスト ボックス 13">
          <a:extLst>
            <a:ext uri="{FF2B5EF4-FFF2-40B4-BE49-F238E27FC236}">
              <a16:creationId xmlns:a16="http://schemas.microsoft.com/office/drawing/2014/main" id="{F598F53C-BD58-416F-9BDD-CAFAA1057FFD}"/>
            </a:ext>
          </a:extLst>
        </xdr:cNvPr>
        <xdr:cNvSpPr txBox="1"/>
      </xdr:nvSpPr>
      <xdr:spPr>
        <a:xfrm>
          <a:off x="4461163" y="1039092"/>
          <a:ext cx="7598608"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広域機関に提出いただいた発電計画に基づく合計発電計画電力、高圧機器点発電基準値電力（アセス用）、低圧機器点発電基準値電力、</a:t>
          </a:r>
          <a:r>
            <a:rPr kumimoji="1" lang="ja-JP" altLang="ja-JP" sz="1100">
              <a:solidFill>
                <a:schemeClr val="tx1"/>
              </a:solidFill>
              <a:effectLst/>
              <a:latin typeface="+mn-ea"/>
              <a:ea typeface="+mn-ea"/>
              <a:cs typeface="+mn-cs"/>
            </a:rPr>
            <a:t>実証事業等による過去の電源等の運転実績</a:t>
          </a:r>
          <a:endParaRPr kumimoji="1" lang="en-US" altLang="ja-JP" sz="1100">
            <a:solidFill>
              <a:schemeClr val="tx1"/>
            </a:solidFill>
            <a:effectLst/>
            <a:latin typeface="+mn-ea"/>
            <a:ea typeface="+mn-ea"/>
            <a:cs typeface="+mn-cs"/>
          </a:endParaRPr>
        </a:p>
        <a:p>
          <a:r>
            <a:rPr kumimoji="1" lang="ja-JP" altLang="ja-JP" sz="1100">
              <a:solidFill>
                <a:schemeClr val="tx1"/>
              </a:solidFill>
              <a:effectLst/>
              <a:latin typeface="+mn-ea"/>
              <a:ea typeface="+mn-ea"/>
              <a:cs typeface="+mn-cs"/>
            </a:rPr>
            <a:t>について記入してください。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lt"/>
              <a:ea typeface="+mn-ea"/>
              <a:cs typeface="+mn-cs"/>
            </a:rPr>
            <a:t>（１）合計発電計画電力、</a:t>
          </a:r>
          <a:r>
            <a:rPr kumimoji="1" lang="ja-JP" altLang="ja-JP" sz="1100">
              <a:solidFill>
                <a:schemeClr val="tx1"/>
              </a:solidFill>
              <a:effectLst/>
              <a:latin typeface="+mn-lt"/>
              <a:ea typeface="+mn-ea"/>
              <a:cs typeface="+mn-cs"/>
            </a:rPr>
            <a:t>高圧機器点発電基準値電力（アセス用）、低圧機器点発電基準値電力、</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（２）ベースラインは</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に換算した</a:t>
          </a:r>
          <a:r>
            <a:rPr kumimoji="1" lang="ja-JP" altLang="en-US" sz="1100">
              <a:solidFill>
                <a:schemeClr val="tx1"/>
              </a:solidFill>
              <a:effectLst/>
              <a:latin typeface="+mn-ea"/>
              <a:ea typeface="+mn-ea"/>
              <a:cs typeface="+mn-cs"/>
            </a:rPr>
            <a:t>値</a:t>
          </a:r>
          <a:r>
            <a:rPr kumimoji="1" lang="ja-JP" altLang="ja-JP" sz="1100">
              <a:solidFill>
                <a:schemeClr val="tx1"/>
              </a:solidFill>
              <a:effectLst/>
              <a:latin typeface="+mn-ea"/>
              <a:ea typeface="+mn-ea"/>
              <a:cs typeface="+mn-cs"/>
            </a:rPr>
            <a:t>を入力してください。</a:t>
          </a:r>
          <a:endParaRPr lang="ja-JP" altLang="ja-JP">
            <a:solidFill>
              <a:schemeClr val="tx1"/>
            </a:solidFill>
            <a:effectLst/>
            <a:latin typeface="+mn-ea"/>
            <a:ea typeface="+mn-ea"/>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en-US" sz="1100">
              <a:solidFill>
                <a:schemeClr val="tx1"/>
              </a:solidFill>
              <a:effectLst/>
              <a:latin typeface="+mn-ea"/>
              <a:ea typeface="+mn-ea"/>
              <a:cs typeface="+mn-cs"/>
            </a:rPr>
            <a:t>合計発電計画電力が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（１）発電実績、（２）需要実績はｻﾝﾌﾟﾘﾝｸﾞ周期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換算して</a:t>
          </a:r>
          <a:r>
            <a:rPr kumimoji="1" lang="ja-JP" altLang="en-US" sz="1100">
              <a:solidFill>
                <a:schemeClr val="tx1"/>
              </a:solidFill>
              <a:effectLst/>
              <a:latin typeface="+mn-ea"/>
              <a:ea typeface="+mn-ea"/>
              <a:cs typeface="+mn-cs"/>
            </a:rPr>
            <a:t>入力して下さい。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rtl="0" eaLnBrk="1" fontAlgn="auto" latinLnBrk="0" hangingPunct="1"/>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65</a:t>
          </a:r>
          <a:r>
            <a:rPr kumimoji="1" lang="ja-JP" altLang="ja-JP" sz="1100">
              <a:solidFill>
                <a:schemeClr val="tx1"/>
              </a:solidFill>
              <a:effectLst/>
              <a:latin typeface="+mn-lt"/>
              <a:ea typeface="+mn-ea"/>
              <a:cs typeface="+mn-cs"/>
            </a:rPr>
            <a:t>分前から開始時刻までの間で、事業者が指定する任意の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分間の発電実績とし、当該時刻を基準発電実績時刻として入力して下さい。</a:t>
          </a:r>
          <a:endParaRPr lang="ja-JP" altLang="ja-JP">
            <a:solidFill>
              <a:schemeClr val="tx1"/>
            </a:solidFill>
            <a:effectLst/>
          </a:endParaRPr>
        </a:p>
        <a:p>
          <a:pPr rtl="0" eaLnBrk="1" latinLnBrk="0" hangingPunct="1"/>
          <a:r>
            <a:rPr kumimoji="1" lang="ja-JP" altLang="ja-JP"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oneCellAnchor>
  <xdr:twoCellAnchor>
    <xdr:from>
      <xdr:col>17</xdr:col>
      <xdr:colOff>568869</xdr:colOff>
      <xdr:row>0</xdr:row>
      <xdr:rowOff>50811</xdr:rowOff>
    </xdr:from>
    <xdr:to>
      <xdr:col>19</xdr:col>
      <xdr:colOff>217714</xdr:colOff>
      <xdr:row>1</xdr:row>
      <xdr:rowOff>83730</xdr:rowOff>
    </xdr:to>
    <xdr:sp macro="" textlink="">
      <xdr:nvSpPr>
        <xdr:cNvPr id="3" name="テキスト ボックス 2">
          <a:extLst>
            <a:ext uri="{FF2B5EF4-FFF2-40B4-BE49-F238E27FC236}">
              <a16:creationId xmlns:a16="http://schemas.microsoft.com/office/drawing/2014/main" id="{1625AE04-3658-458E-B9FB-BA3ED57345F3}"/>
            </a:ext>
          </a:extLst>
        </xdr:cNvPr>
        <xdr:cNvSpPr txBox="1">
          <a:spLocks noChangeArrowheads="1"/>
        </xdr:cNvSpPr>
      </xdr:nvSpPr>
      <xdr:spPr bwMode="auto">
        <a:xfrm>
          <a:off x="11247755" y="50811"/>
          <a:ext cx="1020445"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10-4</a:t>
          </a:r>
          <a:r>
            <a:rPr lang="en-US" altLang="ja-JP" sz="1050" kern="100">
              <a:solidFill>
                <a:sysClr val="windowText" lastClr="000000"/>
              </a:solidFill>
              <a:effectLst/>
              <a:latin typeface="Century"/>
              <a:ea typeface="ＭＳ 明朝"/>
              <a:cs typeface="Times New Roman"/>
            </a:rPr>
            <a:t>-1</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4" name="テキスト ボックス 3">
          <a:extLst>
            <a:ext uri="{FF2B5EF4-FFF2-40B4-BE49-F238E27FC236}">
              <a16:creationId xmlns:a16="http://schemas.microsoft.com/office/drawing/2014/main" id="{7891C5F5-E60F-4652-9107-FFD5CAE56015}"/>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2</xdr:col>
      <xdr:colOff>282462</xdr:colOff>
      <xdr:row>13</xdr:row>
      <xdr:rowOff>86535</xdr:rowOff>
    </xdr:from>
    <xdr:to>
      <xdr:col>6</xdr:col>
      <xdr:colOff>371957</xdr:colOff>
      <xdr:row>15</xdr:row>
      <xdr:rowOff>239146</xdr:rowOff>
    </xdr:to>
    <xdr:sp macro="" textlink="">
      <xdr:nvSpPr>
        <xdr:cNvPr id="5" name="吹き出し: 四角形 3">
          <a:extLst>
            <a:ext uri="{FF2B5EF4-FFF2-40B4-BE49-F238E27FC236}">
              <a16:creationId xmlns:a16="http://schemas.microsoft.com/office/drawing/2014/main" id="{E7A9A9CC-4500-4256-91A0-844BD818120A}"/>
            </a:ext>
          </a:extLst>
        </xdr:cNvPr>
        <xdr:cNvSpPr/>
      </xdr:nvSpPr>
      <xdr:spPr>
        <a:xfrm>
          <a:off x="719491" y="3212976"/>
          <a:ext cx="2801319" cy="623258"/>
        </a:xfrm>
        <a:prstGeom prst="borderCallout1">
          <a:avLst>
            <a:gd name="adj1" fmla="val -830"/>
            <a:gd name="adj2" fmla="val 92422"/>
            <a:gd name="adj3" fmla="val -85938"/>
            <a:gd name="adj4" fmla="val 9493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簡易指令システム（出力変化量指令）、または専用線オンラインを記載ください</a:t>
          </a:r>
        </a:p>
      </xdr:txBody>
    </xdr:sp>
    <xdr:clientData/>
  </xdr:twoCellAnchor>
  <xdr:twoCellAnchor>
    <xdr:from>
      <xdr:col>14</xdr:col>
      <xdr:colOff>412751</xdr:colOff>
      <xdr:row>30</xdr:row>
      <xdr:rowOff>84666</xdr:rowOff>
    </xdr:from>
    <xdr:to>
      <xdr:col>19</xdr:col>
      <xdr:colOff>118498</xdr:colOff>
      <xdr:row>31</xdr:row>
      <xdr:rowOff>210262</xdr:rowOff>
    </xdr:to>
    <xdr:sp macro="" textlink="">
      <xdr:nvSpPr>
        <xdr:cNvPr id="6" name="吹き出し: 角を丸めた四角形 5">
          <a:extLst>
            <a:ext uri="{FF2B5EF4-FFF2-40B4-BE49-F238E27FC236}">
              <a16:creationId xmlns:a16="http://schemas.microsoft.com/office/drawing/2014/main" id="{12F1BD17-E660-4523-B7BA-F50FA8C39644}"/>
            </a:ext>
          </a:extLst>
        </xdr:cNvPr>
        <xdr:cNvSpPr/>
      </xdr:nvSpPr>
      <xdr:spPr>
        <a:xfrm>
          <a:off x="9042401" y="7733241"/>
          <a:ext cx="3134747" cy="363721"/>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実証事業等で受信した指令量を記載ください。</a:t>
          </a:r>
        </a:p>
      </xdr:txBody>
    </xdr:sp>
    <xdr:clientData/>
  </xdr:twoCellAnchor>
  <xdr:twoCellAnchor>
    <xdr:from>
      <xdr:col>6</xdr:col>
      <xdr:colOff>463228</xdr:colOff>
      <xdr:row>19</xdr:row>
      <xdr:rowOff>888253</xdr:rowOff>
    </xdr:from>
    <xdr:to>
      <xdr:col>10</xdr:col>
      <xdr:colOff>557376</xdr:colOff>
      <xdr:row>21</xdr:row>
      <xdr:rowOff>93348</xdr:rowOff>
    </xdr:to>
    <xdr:sp macro="" textlink="">
      <xdr:nvSpPr>
        <xdr:cNvPr id="7" name="吹き出し: 角を丸めた四角形 6">
          <a:extLst>
            <a:ext uri="{FF2B5EF4-FFF2-40B4-BE49-F238E27FC236}">
              <a16:creationId xmlns:a16="http://schemas.microsoft.com/office/drawing/2014/main" id="{BCECC7B7-991C-4BC1-8F87-7A41E2492807}"/>
            </a:ext>
          </a:extLst>
        </xdr:cNvPr>
        <xdr:cNvSpPr/>
      </xdr:nvSpPr>
      <xdr:spPr>
        <a:xfrm>
          <a:off x="3606478" y="5241178"/>
          <a:ext cx="2837348" cy="357620"/>
        </a:xfrm>
        <a:prstGeom prst="wedgeRoundRectCallout">
          <a:avLst>
            <a:gd name="adj1" fmla="val 77666"/>
            <a:gd name="adj2" fmla="val 35804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405279</xdr:colOff>
      <xdr:row>19</xdr:row>
      <xdr:rowOff>660524</xdr:rowOff>
    </xdr:from>
    <xdr:to>
      <xdr:col>11</xdr:col>
      <xdr:colOff>310652</xdr:colOff>
      <xdr:row>21</xdr:row>
      <xdr:rowOff>171789</xdr:rowOff>
    </xdr:to>
    <xdr:sp macro="" textlink="">
      <xdr:nvSpPr>
        <xdr:cNvPr id="8" name="吹き出し: 角を丸めた四角形 7">
          <a:extLst>
            <a:ext uri="{FF2B5EF4-FFF2-40B4-BE49-F238E27FC236}">
              <a16:creationId xmlns:a16="http://schemas.microsoft.com/office/drawing/2014/main" id="{07B04CAC-1CD8-4A4A-8BA7-3E3CF0EF9D4F}"/>
            </a:ext>
          </a:extLst>
        </xdr:cNvPr>
        <xdr:cNvSpPr/>
      </xdr:nvSpPr>
      <xdr:spPr>
        <a:xfrm>
          <a:off x="3554132" y="5198906"/>
          <a:ext cx="3323167" cy="1248177"/>
        </a:xfrm>
        <a:prstGeom prst="wedgeRoundRectCallout">
          <a:avLst>
            <a:gd name="adj1" fmla="val -54618"/>
            <a:gd name="adj2" fmla="val 21337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リソース単位のフォーマットも提出する場合は、リソース単位の合計と一致させて下さい。</a:t>
          </a:r>
        </a:p>
      </xdr:txBody>
    </xdr:sp>
    <xdr:clientData/>
  </xdr:twoCellAnchor>
  <xdr:twoCellAnchor>
    <xdr:from>
      <xdr:col>7</xdr:col>
      <xdr:colOff>474433</xdr:colOff>
      <xdr:row>14</xdr:row>
      <xdr:rowOff>234026</xdr:rowOff>
    </xdr:from>
    <xdr:to>
      <xdr:col>13</xdr:col>
      <xdr:colOff>218828</xdr:colOff>
      <xdr:row>15</xdr:row>
      <xdr:rowOff>334740</xdr:rowOff>
    </xdr:to>
    <xdr:sp macro="" textlink="">
      <xdr:nvSpPr>
        <xdr:cNvPr id="10" name="吹き出し: 角を丸めた四角形 9">
          <a:extLst>
            <a:ext uri="{FF2B5EF4-FFF2-40B4-BE49-F238E27FC236}">
              <a16:creationId xmlns:a16="http://schemas.microsoft.com/office/drawing/2014/main" id="{E2D62FA3-1B99-4A0A-B496-64BCE0B36EB7}"/>
            </a:ext>
          </a:extLst>
        </xdr:cNvPr>
        <xdr:cNvSpPr/>
      </xdr:nvSpPr>
      <xdr:spPr>
        <a:xfrm>
          <a:off x="4325997" y="3600681"/>
          <a:ext cx="3900758" cy="336241"/>
        </a:xfrm>
        <a:prstGeom prst="wedgeRoundRectCallout">
          <a:avLst>
            <a:gd name="adj1" fmla="val -66590"/>
            <a:gd name="adj2" fmla="val -34147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実証事業等でのベースラインの算定手法を記載ください。</a:t>
          </a:r>
        </a:p>
      </xdr:txBody>
    </xdr:sp>
    <xdr:clientData/>
  </xdr:twoCellAnchor>
  <xdr:twoCellAnchor>
    <xdr:from>
      <xdr:col>7</xdr:col>
      <xdr:colOff>328083</xdr:colOff>
      <xdr:row>4</xdr:row>
      <xdr:rowOff>122464</xdr:rowOff>
    </xdr:from>
    <xdr:to>
      <xdr:col>12</xdr:col>
      <xdr:colOff>19219</xdr:colOff>
      <xdr:row>6</xdr:row>
      <xdr:rowOff>13169</xdr:rowOff>
    </xdr:to>
    <xdr:sp macro="" textlink="">
      <xdr:nvSpPr>
        <xdr:cNvPr id="11" name="吹き出し: 四角形 5">
          <a:extLst>
            <a:ext uri="{FF2B5EF4-FFF2-40B4-BE49-F238E27FC236}">
              <a16:creationId xmlns:a16="http://schemas.microsoft.com/office/drawing/2014/main" id="{51057E2F-5EA4-4B65-8A6C-2E95E82C3EEE}"/>
            </a:ext>
          </a:extLst>
        </xdr:cNvPr>
        <xdr:cNvSpPr/>
      </xdr:nvSpPr>
      <xdr:spPr>
        <a:xfrm>
          <a:off x="4157133" y="903514"/>
          <a:ext cx="3120136" cy="366955"/>
        </a:xfrm>
        <a:prstGeom prst="borderCallout1">
          <a:avLst>
            <a:gd name="adj1" fmla="val 1605"/>
            <a:gd name="adj2" fmla="val 285"/>
            <a:gd name="adj3" fmla="val 68056"/>
            <a:gd name="adj4" fmla="val -1992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1</xdr:col>
      <xdr:colOff>10885</xdr:colOff>
      <xdr:row>0</xdr:row>
      <xdr:rowOff>32657</xdr:rowOff>
    </xdr:from>
    <xdr:to>
      <xdr:col>3</xdr:col>
      <xdr:colOff>383125</xdr:colOff>
      <xdr:row>1</xdr:row>
      <xdr:rowOff>64016</xdr:rowOff>
    </xdr:to>
    <xdr:sp macro="" textlink="">
      <xdr:nvSpPr>
        <xdr:cNvPr id="13" name="テキスト ボックス 11">
          <a:extLst>
            <a:ext uri="{FF2B5EF4-FFF2-40B4-BE49-F238E27FC236}">
              <a16:creationId xmlns:a16="http://schemas.microsoft.com/office/drawing/2014/main" id="{2E15EE68-E850-4D63-81E5-501F3CD6521A}"/>
            </a:ext>
          </a:extLst>
        </xdr:cNvPr>
        <xdr:cNvSpPr txBox="1"/>
      </xdr:nvSpPr>
      <xdr:spPr>
        <a:xfrm>
          <a:off x="174171" y="32657"/>
          <a:ext cx="1308411" cy="259959"/>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7</xdr:col>
      <xdr:colOff>272143</xdr:colOff>
      <xdr:row>8</xdr:row>
      <xdr:rowOff>231321</xdr:rowOff>
    </xdr:from>
    <xdr:to>
      <xdr:col>11</xdr:col>
      <xdr:colOff>333375</xdr:colOff>
      <xdr:row>10</xdr:row>
      <xdr:rowOff>108855</xdr:rowOff>
    </xdr:to>
    <xdr:sp macro="" textlink="">
      <xdr:nvSpPr>
        <xdr:cNvPr id="15" name="吹き出し: 四角形 5">
          <a:extLst>
            <a:ext uri="{FF2B5EF4-FFF2-40B4-BE49-F238E27FC236}">
              <a16:creationId xmlns:a16="http://schemas.microsoft.com/office/drawing/2014/main" id="{750F5897-EBE8-4034-9614-E0E11E875D45}"/>
            </a:ext>
          </a:extLst>
        </xdr:cNvPr>
        <xdr:cNvSpPr/>
      </xdr:nvSpPr>
      <xdr:spPr>
        <a:xfrm>
          <a:off x="4095750" y="2245178"/>
          <a:ext cx="2782661" cy="367391"/>
        </a:xfrm>
        <a:prstGeom prst="borderCallout1">
          <a:avLst>
            <a:gd name="adj1" fmla="val 3036"/>
            <a:gd name="adj2" fmla="val 8603"/>
            <a:gd name="adj3" fmla="val -98385"/>
            <a:gd name="adj4" fmla="val -2729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1,000kW</a:t>
          </a:r>
          <a:r>
            <a:rPr kumimoji="1" lang="ja-JP" altLang="en-US" sz="1100">
              <a:solidFill>
                <a:srgbClr val="FF0000"/>
              </a:solidFill>
            </a:rPr>
            <a:t>以上の値を記載ください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56062</xdr:colOff>
      <xdr:row>0</xdr:row>
      <xdr:rowOff>50810</xdr:rowOff>
    </xdr:from>
    <xdr:to>
      <xdr:col>19</xdr:col>
      <xdr:colOff>399917</xdr:colOff>
      <xdr:row>1</xdr:row>
      <xdr:rowOff>83729</xdr:rowOff>
    </xdr:to>
    <xdr:sp macro="" textlink="">
      <xdr:nvSpPr>
        <xdr:cNvPr id="2" name="テキスト ボックス 1">
          <a:extLst>
            <a:ext uri="{FF2B5EF4-FFF2-40B4-BE49-F238E27FC236}">
              <a16:creationId xmlns:a16="http://schemas.microsoft.com/office/drawing/2014/main" id="{A8391B81-F172-451A-858E-A67C0111ABCD}"/>
            </a:ext>
          </a:extLst>
        </xdr:cNvPr>
        <xdr:cNvSpPr txBox="1">
          <a:spLocks noChangeArrowheads="1"/>
        </xdr:cNvSpPr>
      </xdr:nvSpPr>
      <xdr:spPr bwMode="auto">
        <a:xfrm>
          <a:off x="11823519" y="50810"/>
          <a:ext cx="1192941"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3" name="テキスト ボックス 2">
          <a:extLst>
            <a:ext uri="{FF2B5EF4-FFF2-40B4-BE49-F238E27FC236}">
              <a16:creationId xmlns:a16="http://schemas.microsoft.com/office/drawing/2014/main" id="{DD3AEE65-CAEB-48B3-98F5-32BBC980B60E}"/>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8</xdr:col>
      <xdr:colOff>0</xdr:colOff>
      <xdr:row>3</xdr:row>
      <xdr:rowOff>231987</xdr:rowOff>
    </xdr:from>
    <xdr:to>
      <xdr:col>19</xdr:col>
      <xdr:colOff>8678</xdr:colOff>
      <xdr:row>15</xdr:row>
      <xdr:rowOff>2521528</xdr:rowOff>
    </xdr:to>
    <xdr:sp macro="" textlink="">
      <xdr:nvSpPr>
        <xdr:cNvPr id="4" name="テキスト ボックス 3">
          <a:extLst>
            <a:ext uri="{FF2B5EF4-FFF2-40B4-BE49-F238E27FC236}">
              <a16:creationId xmlns:a16="http://schemas.microsoft.com/office/drawing/2014/main" id="{3C9BA2F4-9A41-4133-A332-F44F1CDAB3F3}"/>
            </a:ext>
          </a:extLst>
        </xdr:cNvPr>
        <xdr:cNvSpPr txBox="1"/>
      </xdr:nvSpPr>
      <xdr:spPr>
        <a:xfrm>
          <a:off x="4544291" y="1007842"/>
          <a:ext cx="8155151" cy="511586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発電計画に基づき応動していることを確認するため、広域機関に提出いただいた発電計画に基づく発電計画電力、</a:t>
          </a:r>
          <a:r>
            <a:rPr kumimoji="1" lang="ja-JP" altLang="en-US"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発電計画合計電力（ＭＭＳ）、高圧機器点発電基準値電力（アセス用）、低圧機器点発電基準値電力、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en-US" sz="110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lt"/>
              <a:ea typeface="+mn-ea"/>
              <a:cs typeface="+mn-cs"/>
            </a:rPr>
            <a:t>（１）は</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に換算した</a:t>
          </a:r>
          <a:r>
            <a:rPr kumimoji="1" lang="ja-JP" altLang="en-US" sz="1100">
              <a:solidFill>
                <a:schemeClr val="tx1"/>
              </a:solidFill>
              <a:effectLst/>
              <a:latin typeface="+mn-ea"/>
              <a:ea typeface="+mn-ea"/>
              <a:cs typeface="+mn-cs"/>
            </a:rPr>
            <a:t>発電計画電力、</a:t>
          </a:r>
          <a:r>
            <a:rPr kumimoji="1" lang="ja-JP" altLang="en-US"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発電計画合計電力（ＭＭＳ）、高圧機器点発電基準値電力（アセス用）、</a:t>
          </a:r>
          <a:endParaRPr kumimoji="1" lang="en-US" altLang="ja-JP"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r>
            <a:rPr kumimoji="1" lang="ja-JP" altLang="en-US"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低圧機器点発電基準値電力</a:t>
          </a:r>
          <a:r>
            <a:rPr kumimoji="1" lang="ja-JP" altLang="ja-JP" sz="1100">
              <a:solidFill>
                <a:schemeClr val="tx1"/>
              </a:solidFill>
              <a:effectLst/>
              <a:latin typeface="+mn-ea"/>
              <a:ea typeface="+mn-ea"/>
              <a:cs typeface="+mn-cs"/>
            </a:rPr>
            <a:t>を入力してください。</a:t>
          </a:r>
          <a:endParaRPr lang="ja-JP" altLang="ja-JP">
            <a:solidFill>
              <a:schemeClr val="tx1"/>
            </a:solidFill>
            <a:effectLst/>
            <a:latin typeface="+mn-ea"/>
            <a:ea typeface="+mn-ea"/>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a:solidFill>
                <a:schemeClr val="tx1"/>
              </a:solidFill>
              <a:effectLst/>
              <a:latin typeface="+mn-lt"/>
              <a:ea typeface="+mn-ea"/>
              <a:cs typeface="+mn-cs"/>
            </a:rPr>
            <a:t>発電計画電力</a:t>
          </a:r>
          <a:r>
            <a:rPr kumimoji="1" lang="ja-JP" altLang="en-US" sz="1100">
              <a:solidFill>
                <a:schemeClr val="tx1"/>
              </a:solidFill>
              <a:effectLst/>
              <a:latin typeface="+mn-ea"/>
              <a:ea typeface="+mn-ea"/>
              <a:cs typeface="+mn-cs"/>
            </a:rPr>
            <a:t>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（２）はｻﾝﾌﾟﾘﾝｸﾞ周期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値に換算して</a:t>
          </a:r>
          <a:r>
            <a:rPr kumimoji="1" lang="ja-JP" altLang="en-US" sz="1100">
              <a:solidFill>
                <a:schemeClr val="tx1"/>
              </a:solidFill>
              <a:effectLst/>
              <a:latin typeface="+mn-ea"/>
              <a:ea typeface="+mn-ea"/>
              <a:cs typeface="+mn-cs"/>
            </a:rPr>
            <a:t>入力して</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r>
            <a:rPr kumimoji="1" lang="ja-JP" altLang="en-US" sz="1100">
              <a:solidFill>
                <a:schemeClr val="tx1"/>
              </a:solidFill>
              <a:latin typeface="+mn-ea"/>
              <a:ea typeface="+mn-ea"/>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latin typeface="+mn-ea"/>
              <a:ea typeface="+mn-ea"/>
            </a:rPr>
            <a:t>65</a:t>
          </a:r>
          <a:r>
            <a:rPr kumimoji="1" lang="ja-JP" altLang="en-US" sz="1100">
              <a:solidFill>
                <a:schemeClr val="tx1"/>
              </a:solidFill>
              <a:latin typeface="+mn-ea"/>
              <a:ea typeface="+mn-ea"/>
            </a:rPr>
            <a:t>分前から開始時刻までの間で、事業者が指定する任意の</a:t>
          </a:r>
          <a:r>
            <a:rPr kumimoji="1" lang="en-US" altLang="ja-JP" sz="1100">
              <a:solidFill>
                <a:schemeClr val="tx1"/>
              </a:solidFill>
              <a:latin typeface="+mn-ea"/>
              <a:ea typeface="+mn-ea"/>
            </a:rPr>
            <a:t>5</a:t>
          </a:r>
          <a:r>
            <a:rPr kumimoji="1" lang="ja-JP" altLang="en-US" sz="1100">
              <a:solidFill>
                <a:schemeClr val="tx1"/>
              </a:solidFill>
              <a:latin typeface="+mn-ea"/>
              <a:ea typeface="+mn-ea"/>
            </a:rPr>
            <a:t>分間の発電実績とし、当該時刻を基準発電実績時刻として入力して下さい。</a:t>
          </a:r>
        </a:p>
        <a:p>
          <a:r>
            <a:rPr kumimoji="1" lang="ja-JP" altLang="en-US" sz="1100">
              <a:solidFill>
                <a:schemeClr val="tx1"/>
              </a:solidFill>
              <a:latin typeface="+mn-ea"/>
              <a:ea typeface="+mn-ea"/>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66948</xdr:colOff>
      <xdr:row>0</xdr:row>
      <xdr:rowOff>50811</xdr:rowOff>
    </xdr:from>
    <xdr:to>
      <xdr:col>19</xdr:col>
      <xdr:colOff>410803</xdr:colOff>
      <xdr:row>1</xdr:row>
      <xdr:rowOff>83730</xdr:rowOff>
    </xdr:to>
    <xdr:sp macro="" textlink="">
      <xdr:nvSpPr>
        <xdr:cNvPr id="2" name="テキスト ボックス 1">
          <a:extLst>
            <a:ext uri="{FF2B5EF4-FFF2-40B4-BE49-F238E27FC236}">
              <a16:creationId xmlns:a16="http://schemas.microsoft.com/office/drawing/2014/main" id="{ABFB6118-24DD-4950-8FC0-7E6534DE4DF9}"/>
            </a:ext>
          </a:extLst>
        </xdr:cNvPr>
        <xdr:cNvSpPr txBox="1">
          <a:spLocks noChangeArrowheads="1"/>
        </xdr:cNvSpPr>
      </xdr:nvSpPr>
      <xdr:spPr bwMode="auto">
        <a:xfrm>
          <a:off x="11834405" y="50811"/>
          <a:ext cx="1192941"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16933</xdr:colOff>
      <xdr:row>2</xdr:row>
      <xdr:rowOff>285168</xdr:rowOff>
    </xdr:from>
    <xdr:to>
      <xdr:col>3</xdr:col>
      <xdr:colOff>479415</xdr:colOff>
      <xdr:row>3</xdr:row>
      <xdr:rowOff>214838</xdr:rowOff>
    </xdr:to>
    <xdr:sp macro="" textlink="">
      <xdr:nvSpPr>
        <xdr:cNvPr id="3" name="テキスト ボックス 2">
          <a:extLst>
            <a:ext uri="{FF2B5EF4-FFF2-40B4-BE49-F238E27FC236}">
              <a16:creationId xmlns:a16="http://schemas.microsoft.com/office/drawing/2014/main" id="{9E651E31-001B-439A-996C-9B53FB15487A}"/>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23751</xdr:colOff>
      <xdr:row>0</xdr:row>
      <xdr:rowOff>28205</xdr:rowOff>
    </xdr:from>
    <xdr:to>
      <xdr:col>3</xdr:col>
      <xdr:colOff>394944</xdr:colOff>
      <xdr:row>1</xdr:row>
      <xdr:rowOff>49097</xdr:rowOff>
    </xdr:to>
    <xdr:sp macro="" textlink="">
      <xdr:nvSpPr>
        <xdr:cNvPr id="4" name="テキスト ボックス 11">
          <a:extLst>
            <a:ext uri="{FF2B5EF4-FFF2-40B4-BE49-F238E27FC236}">
              <a16:creationId xmlns:a16="http://schemas.microsoft.com/office/drawing/2014/main" id="{3DE3D969-DC2B-4E55-AA1D-532E424A43C1}"/>
            </a:ext>
          </a:extLst>
        </xdr:cNvPr>
        <xdr:cNvSpPr txBox="1"/>
      </xdr:nvSpPr>
      <xdr:spPr>
        <a:xfrm>
          <a:off x="187037" y="28205"/>
          <a:ext cx="1307364" cy="249492"/>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340181</xdr:colOff>
      <xdr:row>32</xdr:row>
      <xdr:rowOff>40821</xdr:rowOff>
    </xdr:from>
    <xdr:to>
      <xdr:col>17</xdr:col>
      <xdr:colOff>743556</xdr:colOff>
      <xdr:row>33</xdr:row>
      <xdr:rowOff>159053</xdr:rowOff>
    </xdr:to>
    <xdr:sp macro="" textlink="">
      <xdr:nvSpPr>
        <xdr:cNvPr id="5" name="吹き出し: 角を丸めた四角形 11">
          <a:extLst>
            <a:ext uri="{FF2B5EF4-FFF2-40B4-BE49-F238E27FC236}">
              <a16:creationId xmlns:a16="http://schemas.microsoft.com/office/drawing/2014/main" id="{70D64EA0-B0FD-4252-B034-CDC5AA6E9F21}"/>
            </a:ext>
          </a:extLst>
        </xdr:cNvPr>
        <xdr:cNvSpPr/>
      </xdr:nvSpPr>
      <xdr:spPr>
        <a:xfrm>
          <a:off x="9817556" y="7670346"/>
          <a:ext cx="1851175"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262418</xdr:colOff>
      <xdr:row>14</xdr:row>
      <xdr:rowOff>102854</xdr:rowOff>
    </xdr:from>
    <xdr:to>
      <xdr:col>7</xdr:col>
      <xdr:colOff>452917</xdr:colOff>
      <xdr:row>15</xdr:row>
      <xdr:rowOff>519953</xdr:rowOff>
    </xdr:to>
    <xdr:sp macro="" textlink="">
      <xdr:nvSpPr>
        <xdr:cNvPr id="6" name="吹き出し: 四角形 3">
          <a:extLst>
            <a:ext uri="{FF2B5EF4-FFF2-40B4-BE49-F238E27FC236}">
              <a16:creationId xmlns:a16="http://schemas.microsoft.com/office/drawing/2014/main" id="{25BAF368-8E48-4CA5-808B-6AF87D7A7E7B}"/>
            </a:ext>
          </a:extLst>
        </xdr:cNvPr>
        <xdr:cNvSpPr/>
      </xdr:nvSpPr>
      <xdr:spPr>
        <a:xfrm>
          <a:off x="1383006" y="3437725"/>
          <a:ext cx="2933699" cy="650181"/>
        </a:xfrm>
        <a:prstGeom prst="borderCallout1">
          <a:avLst>
            <a:gd name="adj1" fmla="val -4905"/>
            <a:gd name="adj2" fmla="val 75978"/>
            <a:gd name="adj3" fmla="val -117349"/>
            <a:gd name="adj4" fmla="val 6360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8</xdr:col>
      <xdr:colOff>0</xdr:colOff>
      <xdr:row>4</xdr:row>
      <xdr:rowOff>0</xdr:rowOff>
    </xdr:from>
    <xdr:to>
      <xdr:col>19</xdr:col>
      <xdr:colOff>31223</xdr:colOff>
      <xdr:row>15</xdr:row>
      <xdr:rowOff>2550057</xdr:rowOff>
    </xdr:to>
    <xdr:sp macro="" textlink="">
      <xdr:nvSpPr>
        <xdr:cNvPr id="9" name="テキスト ボックス 8">
          <a:extLst>
            <a:ext uri="{FF2B5EF4-FFF2-40B4-BE49-F238E27FC236}">
              <a16:creationId xmlns:a16="http://schemas.microsoft.com/office/drawing/2014/main" id="{E422461E-C54D-42AB-B9E4-0AF4CF9CB11E}"/>
            </a:ext>
          </a:extLst>
        </xdr:cNvPr>
        <xdr:cNvSpPr txBox="1"/>
      </xdr:nvSpPr>
      <xdr:spPr>
        <a:xfrm>
          <a:off x="4554071" y="1004047"/>
          <a:ext cx="8153246" cy="51139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発電計画に基づき応動していることを確認するため、広域機関に提出いただいた発電計画に基づく発電計画電力、</a:t>
          </a:r>
          <a:r>
            <a:rPr kumimoji="1" lang="ja-JP" altLang="en-US"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発電計画合計電力（ＭＭＳ）、高圧機器点発電基準値電力（アセス用）、低圧機器点発電基準値電力、</a:t>
          </a:r>
          <a:r>
            <a:rPr kumimoji="1" lang="ja-JP" altLang="ja-JP" sz="1100">
              <a:solidFill>
                <a:schemeClr val="tx1"/>
              </a:solidFill>
              <a:effectLst/>
              <a:latin typeface="+mn-ea"/>
              <a:ea typeface="+mn-ea"/>
              <a:cs typeface="+mn-cs"/>
            </a:rPr>
            <a:t>実証事業等による過去の電源等の運転実績</a:t>
          </a:r>
          <a:endParaRPr kumimoji="1" lang="en-US" altLang="ja-JP" sz="1100">
            <a:solidFill>
              <a:schemeClr val="tx1"/>
            </a:solidFill>
            <a:effectLst/>
            <a:latin typeface="+mn-ea"/>
            <a:ea typeface="+mn-ea"/>
            <a:cs typeface="+mn-cs"/>
          </a:endParaRPr>
        </a:p>
        <a:p>
          <a:r>
            <a:rPr kumimoji="1" lang="ja-JP" altLang="ja-JP" sz="1100">
              <a:solidFill>
                <a:schemeClr val="tx1"/>
              </a:solidFill>
              <a:effectLst/>
              <a:latin typeface="+mn-ea"/>
              <a:ea typeface="+mn-ea"/>
              <a:cs typeface="+mn-cs"/>
            </a:rPr>
            <a:t>について記入してください。</a:t>
          </a:r>
          <a:r>
            <a:rPr kumimoji="1" lang="ja-JP" altLang="en-US" sz="110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lt"/>
              <a:ea typeface="+mn-ea"/>
              <a:cs typeface="+mn-cs"/>
            </a:rPr>
            <a:t>（１）は</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に換算した</a:t>
          </a:r>
          <a:r>
            <a:rPr kumimoji="1" lang="ja-JP" altLang="en-US" sz="1100">
              <a:solidFill>
                <a:schemeClr val="tx1"/>
              </a:solidFill>
              <a:effectLst/>
              <a:latin typeface="+mn-ea"/>
              <a:ea typeface="+mn-ea"/>
              <a:cs typeface="+mn-cs"/>
            </a:rPr>
            <a:t>発電計画電力、</a:t>
          </a:r>
          <a:r>
            <a:rPr kumimoji="1" lang="ja-JP" altLang="en-US"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発電計画合計電力（ＭＭＳ）、高圧機器点発電基準値電力（アセス用）、</a:t>
          </a:r>
          <a:endParaRPr kumimoji="1" lang="en-US" altLang="ja-JP"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r>
            <a:rPr kumimoji="1" lang="ja-JP" altLang="en-US" sz="10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低圧機器点発電基準値電力</a:t>
          </a:r>
          <a:r>
            <a:rPr kumimoji="1" lang="ja-JP" altLang="ja-JP" sz="1100">
              <a:solidFill>
                <a:schemeClr val="tx1"/>
              </a:solidFill>
              <a:effectLst/>
              <a:latin typeface="+mn-ea"/>
              <a:ea typeface="+mn-ea"/>
              <a:cs typeface="+mn-cs"/>
            </a:rPr>
            <a:t>を入力してください。</a:t>
          </a:r>
          <a:endParaRPr lang="ja-JP" altLang="ja-JP">
            <a:solidFill>
              <a:schemeClr val="tx1"/>
            </a:solidFill>
            <a:effectLst/>
            <a:latin typeface="+mn-ea"/>
            <a:ea typeface="+mn-ea"/>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a:solidFill>
                <a:schemeClr val="tx1"/>
              </a:solidFill>
              <a:effectLst/>
              <a:latin typeface="+mn-lt"/>
              <a:ea typeface="+mn-ea"/>
              <a:cs typeface="+mn-cs"/>
            </a:rPr>
            <a:t>発電計画電力</a:t>
          </a:r>
          <a:r>
            <a:rPr kumimoji="1" lang="ja-JP" altLang="en-US" sz="1100">
              <a:solidFill>
                <a:schemeClr val="tx1"/>
              </a:solidFill>
              <a:effectLst/>
              <a:latin typeface="+mn-ea"/>
              <a:ea typeface="+mn-ea"/>
              <a:cs typeface="+mn-cs"/>
            </a:rPr>
            <a:t>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（２）はｻﾝﾌﾟﾘﾝｸﾞ周期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値に換算して</a:t>
          </a:r>
          <a:r>
            <a:rPr kumimoji="1" lang="ja-JP" altLang="en-US" sz="1100">
              <a:solidFill>
                <a:schemeClr val="tx1"/>
              </a:solidFill>
              <a:effectLst/>
              <a:latin typeface="+mn-ea"/>
              <a:ea typeface="+mn-ea"/>
              <a:cs typeface="+mn-cs"/>
            </a:rPr>
            <a:t>入力して</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r>
            <a:rPr kumimoji="1" lang="ja-JP" altLang="en-US" sz="1100">
              <a:solidFill>
                <a:schemeClr val="tx1"/>
              </a:solidFill>
              <a:latin typeface="+mn-ea"/>
              <a:ea typeface="+mn-ea"/>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latin typeface="+mn-ea"/>
              <a:ea typeface="+mn-ea"/>
            </a:rPr>
            <a:t>65</a:t>
          </a:r>
          <a:r>
            <a:rPr kumimoji="1" lang="ja-JP" altLang="en-US" sz="1100">
              <a:solidFill>
                <a:schemeClr val="tx1"/>
              </a:solidFill>
              <a:latin typeface="+mn-ea"/>
              <a:ea typeface="+mn-ea"/>
            </a:rPr>
            <a:t>分前から開始時刻までの間で、事業者が指定する任意の</a:t>
          </a:r>
          <a:r>
            <a:rPr kumimoji="1" lang="en-US" altLang="ja-JP" sz="1100">
              <a:solidFill>
                <a:schemeClr val="tx1"/>
              </a:solidFill>
              <a:latin typeface="+mn-ea"/>
              <a:ea typeface="+mn-ea"/>
            </a:rPr>
            <a:t>5</a:t>
          </a:r>
          <a:r>
            <a:rPr kumimoji="1" lang="ja-JP" altLang="en-US" sz="1100">
              <a:solidFill>
                <a:schemeClr val="tx1"/>
              </a:solidFill>
              <a:latin typeface="+mn-ea"/>
              <a:ea typeface="+mn-ea"/>
            </a:rPr>
            <a:t>分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twoCellAnchor>
  <xdr:twoCellAnchor>
    <xdr:from>
      <xdr:col>7</xdr:col>
      <xdr:colOff>130024</xdr:colOff>
      <xdr:row>6</xdr:row>
      <xdr:rowOff>228298</xdr:rowOff>
    </xdr:from>
    <xdr:to>
      <xdr:col>11</xdr:col>
      <xdr:colOff>424411</xdr:colOff>
      <xdr:row>8</xdr:row>
      <xdr:rowOff>120516</xdr:rowOff>
    </xdr:to>
    <xdr:sp macro="" textlink="">
      <xdr:nvSpPr>
        <xdr:cNvPr id="8" name="吹き出し: 四角形 5">
          <a:extLst>
            <a:ext uri="{FF2B5EF4-FFF2-40B4-BE49-F238E27FC236}">
              <a16:creationId xmlns:a16="http://schemas.microsoft.com/office/drawing/2014/main" id="{A1D390F4-A4E2-4113-BD40-67D40859566B}"/>
            </a:ext>
          </a:extLst>
        </xdr:cNvPr>
        <xdr:cNvSpPr/>
      </xdr:nvSpPr>
      <xdr:spPr>
        <a:xfrm>
          <a:off x="3953631" y="1752298"/>
          <a:ext cx="3015816" cy="382075"/>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66946</xdr:colOff>
      <xdr:row>0</xdr:row>
      <xdr:rowOff>39925</xdr:rowOff>
    </xdr:from>
    <xdr:to>
      <xdr:col>19</xdr:col>
      <xdr:colOff>410801</xdr:colOff>
      <xdr:row>1</xdr:row>
      <xdr:rowOff>72844</xdr:rowOff>
    </xdr:to>
    <xdr:sp macro="" textlink="">
      <xdr:nvSpPr>
        <xdr:cNvPr id="2" name="テキスト ボックス 1">
          <a:extLst>
            <a:ext uri="{FF2B5EF4-FFF2-40B4-BE49-F238E27FC236}">
              <a16:creationId xmlns:a16="http://schemas.microsoft.com/office/drawing/2014/main" id="{E50EE7F4-2EDE-462C-9604-C5AD0FA68E11}"/>
            </a:ext>
          </a:extLst>
        </xdr:cNvPr>
        <xdr:cNvSpPr txBox="1">
          <a:spLocks noChangeArrowheads="1"/>
        </xdr:cNvSpPr>
      </xdr:nvSpPr>
      <xdr:spPr bwMode="auto">
        <a:xfrm>
          <a:off x="11834403" y="39925"/>
          <a:ext cx="1192941"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3" name="テキスト ボックス 2">
          <a:extLst>
            <a:ext uri="{FF2B5EF4-FFF2-40B4-BE49-F238E27FC236}">
              <a16:creationId xmlns:a16="http://schemas.microsoft.com/office/drawing/2014/main" id="{DA63954E-7068-4B35-96A9-C9B9D270B60A}"/>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oneCellAnchor>
    <xdr:from>
      <xdr:col>8</xdr:col>
      <xdr:colOff>0</xdr:colOff>
      <xdr:row>4</xdr:row>
      <xdr:rowOff>0</xdr:rowOff>
    </xdr:from>
    <xdr:ext cx="8116630" cy="5050229"/>
    <xdr:sp macro="" textlink="">
      <xdr:nvSpPr>
        <xdr:cNvPr id="4" name="テキスト ボックス 3">
          <a:extLst>
            <a:ext uri="{FF2B5EF4-FFF2-40B4-BE49-F238E27FC236}">
              <a16:creationId xmlns:a16="http://schemas.microsoft.com/office/drawing/2014/main" id="{574FADCB-99E1-4041-9E2F-C5BA93955B73}"/>
            </a:ext>
          </a:extLst>
        </xdr:cNvPr>
        <xdr:cNvSpPr txBox="1"/>
      </xdr:nvSpPr>
      <xdr:spPr>
        <a:xfrm>
          <a:off x="4539343" y="1023257"/>
          <a:ext cx="8116630"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広域機関に提出いただいた発電計画に基づく発電計画電力、発電計画合計電力（ＭＭＳ）、高圧機器点発電基準値電力（アセス用）、低圧機器点発電基準値電力、</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実証事業等による過去の電源等の運転実績について記入してください。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0"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a:t>
          </a:r>
          <a:r>
            <a:rPr kumimoji="1" lang="ja-JP" altLang="en-US" sz="1100" b="0" i="0" u="none" strike="noStrike" kern="0" cap="none" spc="0" normalizeH="0" baseline="0" noProof="0">
              <a:ln>
                <a:noFill/>
              </a:ln>
              <a:solidFill>
                <a:schemeClr val="tx1"/>
              </a:solidFill>
              <a:effectLst/>
              <a:uLnTx/>
              <a:uFillTx/>
              <a:latin typeface="+mn-lt"/>
              <a:ea typeface="+mn-ea"/>
              <a:cs typeface="+mn-cs"/>
            </a:rPr>
            <a:t>（１）は</a:t>
          </a:r>
          <a:r>
            <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5</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分平均</a:t>
          </a:r>
          <a:r>
            <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kW</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に換算した</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発電計画電力、発電計画合計電力（ＭＭＳ）、高圧機器点発電基準値電力（アセス用）、</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低圧機器点発電基準値電力</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を入力してください。</a:t>
          </a:r>
          <a:endParaRPr kumimoji="0"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a:solidFill>
                <a:schemeClr val="tx1"/>
              </a:solidFill>
              <a:effectLst/>
              <a:latin typeface="+mn-lt"/>
              <a:ea typeface="+mn-ea"/>
              <a:cs typeface="+mn-cs"/>
            </a:rPr>
            <a:t>発電計画電力</a:t>
          </a:r>
          <a:r>
            <a:rPr kumimoji="1" lang="ja-JP" altLang="en-US" sz="1100">
              <a:solidFill>
                <a:schemeClr val="tx1"/>
              </a:solidFill>
              <a:effectLst/>
              <a:latin typeface="+mn-ea"/>
              <a:ea typeface="+mn-ea"/>
              <a:cs typeface="+mn-cs"/>
            </a:rPr>
            <a:t>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（２）はｻﾝﾌﾟﾘﾝｸﾞ周期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値に換算して</a:t>
          </a:r>
          <a:r>
            <a:rPr kumimoji="1" lang="ja-JP" altLang="en-US" sz="1100">
              <a:solidFill>
                <a:schemeClr val="tx1"/>
              </a:solidFill>
              <a:effectLst/>
              <a:latin typeface="+mn-ea"/>
              <a:ea typeface="+mn-ea"/>
              <a:cs typeface="+mn-cs"/>
            </a:rPr>
            <a:t>入力して</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65</a:t>
          </a:r>
          <a:r>
            <a:rPr kumimoji="1" lang="ja-JP" altLang="ja-JP" sz="1100">
              <a:solidFill>
                <a:schemeClr val="tx1"/>
              </a:solidFill>
              <a:effectLst/>
              <a:latin typeface="+mn-lt"/>
              <a:ea typeface="+mn-ea"/>
              <a:cs typeface="+mn-cs"/>
            </a:rPr>
            <a:t>分前から開始時刻までの間で、事業者が指定する任意の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sz="1100">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sz="1100">
            <a:solidFill>
              <a:schemeClr val="tx1"/>
            </a:solidFill>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4</xdr:row>
      <xdr:rowOff>0</xdr:rowOff>
    </xdr:from>
    <xdr:ext cx="8116630" cy="5050229"/>
    <xdr:sp macro="" textlink="">
      <xdr:nvSpPr>
        <xdr:cNvPr id="10" name="テキスト ボックス 9">
          <a:extLst>
            <a:ext uri="{FF2B5EF4-FFF2-40B4-BE49-F238E27FC236}">
              <a16:creationId xmlns:a16="http://schemas.microsoft.com/office/drawing/2014/main" id="{AA7DFEC8-DF1D-43F4-800F-F8F8D82CA558}"/>
            </a:ext>
          </a:extLst>
        </xdr:cNvPr>
        <xdr:cNvSpPr txBox="1"/>
      </xdr:nvSpPr>
      <xdr:spPr>
        <a:xfrm>
          <a:off x="4539343" y="1023257"/>
          <a:ext cx="8116630"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広域機関に提出いただいた発電計画に基づく発電計画電力、発電計画合計電力（ＭＭＳ）、高圧機器点発電基準値電力（アセス用）、低圧機器点発電基準値電力、</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実証事業等による過去の電源等の運転実績について記入してください。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0"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なる書類を提出してください。</a:t>
          </a:r>
          <a:endParaRPr kumimoji="1" lang="en-US" altLang="ja-JP" sz="1100">
            <a:solidFill>
              <a:schemeClr val="tx1"/>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a:t>
          </a:r>
          <a:r>
            <a:rPr kumimoji="1" lang="ja-JP" altLang="en-US" sz="1100" b="0" i="0" u="none" strike="noStrike" kern="0" cap="none" spc="0" normalizeH="0" baseline="0" noProof="0">
              <a:ln>
                <a:noFill/>
              </a:ln>
              <a:solidFill>
                <a:schemeClr val="tx1"/>
              </a:solidFill>
              <a:effectLst/>
              <a:uLnTx/>
              <a:uFillTx/>
              <a:latin typeface="+mn-lt"/>
              <a:ea typeface="+mn-ea"/>
              <a:cs typeface="+mn-cs"/>
            </a:rPr>
            <a:t>（１）は</a:t>
          </a:r>
          <a:r>
            <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5</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分平均</a:t>
          </a:r>
          <a:r>
            <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kW</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に換算した</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発電計画電力、発電計画合計電力（ＭＭＳ）、高圧機器点発電基準値電力（アセス用）、</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低圧機器点発電基準値電力</a:t>
          </a:r>
          <a:r>
            <a:rPr kumimoji="1"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を入力してください。</a:t>
          </a:r>
          <a:endParaRPr kumimoji="0" lang="ja-JP"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eaLnBrk="1" fontAlgn="auto" latinLnBrk="0" hangingPunct="1"/>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a:solidFill>
                <a:schemeClr val="tx1"/>
              </a:solidFill>
              <a:effectLst/>
              <a:latin typeface="+mn-lt"/>
              <a:ea typeface="+mn-ea"/>
              <a:cs typeface="+mn-cs"/>
            </a:rPr>
            <a:t>発電計画電力</a:t>
          </a:r>
          <a:r>
            <a:rPr kumimoji="1" lang="ja-JP" altLang="en-US" sz="1100">
              <a:solidFill>
                <a:schemeClr val="tx1"/>
              </a:solidFill>
              <a:effectLst/>
              <a:latin typeface="+mn-ea"/>
              <a:ea typeface="+mn-ea"/>
              <a:cs typeface="+mn-cs"/>
            </a:rPr>
            <a:t>が</a:t>
          </a:r>
          <a:r>
            <a:rPr kumimoji="1" lang="en-US" altLang="ja-JP" sz="1100">
              <a:solidFill>
                <a:schemeClr val="tx1"/>
              </a:solidFill>
              <a:effectLst/>
              <a:latin typeface="+mn-ea"/>
              <a:ea typeface="+mn-ea"/>
              <a:cs typeface="+mn-cs"/>
            </a:rPr>
            <a:t>2,000kWh</a:t>
          </a:r>
          <a:r>
            <a:rPr kumimoji="1" lang="ja-JP" altLang="ja-JP"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ja-JP"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000×2=4</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latin typeface="+mn-ea"/>
            <a:ea typeface="+mn-ea"/>
          </a:endParaRPr>
        </a:p>
        <a:p>
          <a:r>
            <a:rPr kumimoji="1" lang="ja-JP" altLang="en-US" sz="1100">
              <a:solidFill>
                <a:schemeClr val="tx1"/>
              </a:solidFill>
              <a:latin typeface="+mn-ea"/>
              <a:ea typeface="+mn-ea"/>
            </a:rPr>
            <a:t>○ （２）はｻﾝﾌﾟﾘﾝｸﾞ周期</a:t>
          </a:r>
          <a:r>
            <a:rPr kumimoji="1" lang="en-US" altLang="ja-JP" sz="1100">
              <a:solidFill>
                <a:schemeClr val="tx1"/>
              </a:solidFill>
              <a:latin typeface="+mn-ea"/>
              <a:ea typeface="+mn-ea"/>
            </a:rPr>
            <a:t>5</a:t>
          </a:r>
          <a:r>
            <a:rPr kumimoji="1" lang="ja-JP" altLang="en-US" sz="1100">
              <a:solidFill>
                <a:schemeClr val="tx1"/>
              </a:solidFill>
              <a:latin typeface="+mn-ea"/>
              <a:ea typeface="+mn-ea"/>
            </a:rPr>
            <a:t>分以内で取得した過去の稼働実績データを</a:t>
          </a:r>
          <a:r>
            <a:rPr kumimoji="1" lang="en-US" altLang="ja-JP" sz="1100">
              <a:solidFill>
                <a:schemeClr val="tx1"/>
              </a:solidFill>
              <a:latin typeface="+mn-ea"/>
              <a:ea typeface="+mn-ea"/>
            </a:rPr>
            <a:t>5</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値に換算して</a:t>
          </a:r>
          <a:r>
            <a:rPr kumimoji="1" lang="ja-JP" altLang="en-US" sz="1100">
              <a:solidFill>
                <a:schemeClr val="tx1"/>
              </a:solidFill>
              <a:effectLst/>
              <a:latin typeface="+mn-ea"/>
              <a:ea typeface="+mn-ea"/>
              <a:cs typeface="+mn-cs"/>
            </a:rPr>
            <a:t>入力して</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下さい。</a:t>
          </a:r>
          <a:endParaRPr kumimoji="1" lang="en-US" altLang="ja-JP" sz="1100">
            <a:solidFill>
              <a:schemeClr val="tx1"/>
            </a:solidFill>
            <a:effectLst/>
            <a:latin typeface="+mn-ea"/>
            <a:ea typeface="+mn-ea"/>
            <a:cs typeface="+mn-cs"/>
          </a:endParaRP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発電実績</a:t>
          </a:r>
          <a:r>
            <a:rPr kumimoji="1" lang="en-US" altLang="ja-JP" sz="1100" baseline="0">
              <a:solidFill>
                <a:schemeClr val="tx1"/>
              </a:solidFill>
              <a:effectLst/>
              <a:latin typeface="+mn-ea"/>
              <a:ea typeface="+mn-ea"/>
              <a:cs typeface="+mn-cs"/>
            </a:rPr>
            <a:t>200kWh</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5</a:t>
          </a:r>
          <a:r>
            <a:rPr kumimoji="1" lang="ja-JP" altLang="en-US"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5</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200÷5×60=2</a:t>
          </a:r>
          <a:r>
            <a:rPr kumimoji="1" lang="en-US" altLang="ja-JP" sz="1100">
              <a:solidFill>
                <a:schemeClr val="tx1"/>
              </a:solidFill>
              <a:effectLst/>
              <a:latin typeface="+mn-lt"/>
              <a:ea typeface="+mn-ea"/>
              <a:cs typeface="+mn-cs"/>
            </a:rPr>
            <a:t>,</a:t>
          </a:r>
          <a:r>
            <a:rPr kumimoji="1" lang="en-US" altLang="ja-JP" sz="1100">
              <a:solidFill>
                <a:schemeClr val="tx1"/>
              </a:solidFill>
              <a:effectLst/>
              <a:latin typeface="+mn-ea"/>
              <a:ea typeface="+mn-ea"/>
              <a:cs typeface="+mn-cs"/>
            </a:rPr>
            <a:t>400kW</a:t>
          </a:r>
          <a:r>
            <a:rPr kumimoji="1" lang="ja-JP" altLang="en-US"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65</a:t>
          </a:r>
          <a:r>
            <a:rPr kumimoji="1" lang="ja-JP" altLang="ja-JP" sz="1100">
              <a:solidFill>
                <a:schemeClr val="tx1"/>
              </a:solidFill>
              <a:effectLst/>
              <a:latin typeface="+mn-lt"/>
              <a:ea typeface="+mn-ea"/>
              <a:cs typeface="+mn-cs"/>
            </a:rPr>
            <a:t>分前から開始時刻までの間で、事業者が指定する任意の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当該運転実績等をもって、調整力供出能力・性能の把握が可能な場合、属地エリアの一般送配電</a:t>
          </a:r>
          <a:r>
            <a:rPr kumimoji="1" lang="en-US" altLang="ja-JP" sz="1100">
              <a:solidFill>
                <a:schemeClr val="tx1"/>
              </a:solidFill>
              <a:effectLst/>
              <a:latin typeface="+mn-lt"/>
              <a:ea typeface="+mn-ea"/>
              <a:cs typeface="+mn-cs"/>
            </a:rPr>
            <a:t>     </a:t>
          </a:r>
          <a:endParaRPr lang="ja-JP" altLang="ja-JP" sz="1100">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sz="1100">
            <a:solidFill>
              <a:schemeClr val="tx1"/>
            </a:solidFill>
            <a:effectLst/>
          </a:endParaRPr>
        </a:p>
      </xdr:txBody>
    </xdr:sp>
    <xdr:clientData/>
  </xdr:oneCellAnchor>
  <xdr:twoCellAnchor>
    <xdr:from>
      <xdr:col>18</xdr:col>
      <xdr:colOff>66948</xdr:colOff>
      <xdr:row>0</xdr:row>
      <xdr:rowOff>50811</xdr:rowOff>
    </xdr:from>
    <xdr:to>
      <xdr:col>19</xdr:col>
      <xdr:colOff>410803</xdr:colOff>
      <xdr:row>1</xdr:row>
      <xdr:rowOff>83730</xdr:rowOff>
    </xdr:to>
    <xdr:sp macro="" textlink="">
      <xdr:nvSpPr>
        <xdr:cNvPr id="2" name="テキスト ボックス 1">
          <a:extLst>
            <a:ext uri="{FF2B5EF4-FFF2-40B4-BE49-F238E27FC236}">
              <a16:creationId xmlns:a16="http://schemas.microsoft.com/office/drawing/2014/main" id="{DBB3AD2E-3109-4A76-BCB3-BA5521C9B29C}"/>
            </a:ext>
          </a:extLst>
        </xdr:cNvPr>
        <xdr:cNvSpPr txBox="1">
          <a:spLocks noChangeArrowheads="1"/>
        </xdr:cNvSpPr>
      </xdr:nvSpPr>
      <xdr:spPr bwMode="auto">
        <a:xfrm>
          <a:off x="11834405" y="50811"/>
          <a:ext cx="1192941"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16933</xdr:colOff>
      <xdr:row>2</xdr:row>
      <xdr:rowOff>285168</xdr:rowOff>
    </xdr:from>
    <xdr:to>
      <xdr:col>3</xdr:col>
      <xdr:colOff>479415</xdr:colOff>
      <xdr:row>3</xdr:row>
      <xdr:rowOff>214838</xdr:rowOff>
    </xdr:to>
    <xdr:sp macro="" textlink="">
      <xdr:nvSpPr>
        <xdr:cNvPr id="3" name="テキスト ボックス 2">
          <a:extLst>
            <a:ext uri="{FF2B5EF4-FFF2-40B4-BE49-F238E27FC236}">
              <a16:creationId xmlns:a16="http://schemas.microsoft.com/office/drawing/2014/main" id="{5D8ADC87-B70D-404C-B83D-2F23F124491D}"/>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23753</xdr:colOff>
      <xdr:row>0</xdr:row>
      <xdr:rowOff>28203</xdr:rowOff>
    </xdr:from>
    <xdr:to>
      <xdr:col>3</xdr:col>
      <xdr:colOff>394946</xdr:colOff>
      <xdr:row>1</xdr:row>
      <xdr:rowOff>49095</xdr:rowOff>
    </xdr:to>
    <xdr:sp macro="" textlink="">
      <xdr:nvSpPr>
        <xdr:cNvPr id="4" name="テキスト ボックス 11">
          <a:extLst>
            <a:ext uri="{FF2B5EF4-FFF2-40B4-BE49-F238E27FC236}">
              <a16:creationId xmlns:a16="http://schemas.microsoft.com/office/drawing/2014/main" id="{F88298C1-719B-4161-9D0B-D9BAEB2FE44C}"/>
            </a:ext>
          </a:extLst>
        </xdr:cNvPr>
        <xdr:cNvSpPr txBox="1"/>
      </xdr:nvSpPr>
      <xdr:spPr>
        <a:xfrm>
          <a:off x="187039" y="28203"/>
          <a:ext cx="1307364" cy="249492"/>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340181</xdr:colOff>
      <xdr:row>32</xdr:row>
      <xdr:rowOff>40821</xdr:rowOff>
    </xdr:from>
    <xdr:to>
      <xdr:col>17</xdr:col>
      <xdr:colOff>743556</xdr:colOff>
      <xdr:row>33</xdr:row>
      <xdr:rowOff>159053</xdr:rowOff>
    </xdr:to>
    <xdr:sp macro="" textlink="">
      <xdr:nvSpPr>
        <xdr:cNvPr id="5" name="吹き出し: 角を丸めた四角形 11">
          <a:extLst>
            <a:ext uri="{FF2B5EF4-FFF2-40B4-BE49-F238E27FC236}">
              <a16:creationId xmlns:a16="http://schemas.microsoft.com/office/drawing/2014/main" id="{ACA98612-6A25-49CF-94A0-B47CB6B5EA9F}"/>
            </a:ext>
          </a:extLst>
        </xdr:cNvPr>
        <xdr:cNvSpPr/>
      </xdr:nvSpPr>
      <xdr:spPr>
        <a:xfrm>
          <a:off x="9817556" y="7670346"/>
          <a:ext cx="1851175"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407882</xdr:colOff>
      <xdr:row>14</xdr:row>
      <xdr:rowOff>2659</xdr:rowOff>
    </xdr:from>
    <xdr:to>
      <xdr:col>7</xdr:col>
      <xdr:colOff>598381</xdr:colOff>
      <xdr:row>15</xdr:row>
      <xdr:rowOff>424543</xdr:rowOff>
    </xdr:to>
    <xdr:sp macro="" textlink="">
      <xdr:nvSpPr>
        <xdr:cNvPr id="6" name="吹き出し: 四角形 3">
          <a:extLst>
            <a:ext uri="{FF2B5EF4-FFF2-40B4-BE49-F238E27FC236}">
              <a16:creationId xmlns:a16="http://schemas.microsoft.com/office/drawing/2014/main" id="{1A54EE02-D5B9-4A5F-BAE0-CCD826153A24}"/>
            </a:ext>
          </a:extLst>
        </xdr:cNvPr>
        <xdr:cNvSpPr/>
      </xdr:nvSpPr>
      <xdr:spPr>
        <a:xfrm>
          <a:off x="1529111" y="3420773"/>
          <a:ext cx="2922813" cy="661370"/>
        </a:xfrm>
        <a:prstGeom prst="borderCallout1">
          <a:avLst>
            <a:gd name="adj1" fmla="val -4905"/>
            <a:gd name="adj2" fmla="val 75978"/>
            <a:gd name="adj3" fmla="val -131202"/>
            <a:gd name="adj4" fmla="val 5453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328083</xdr:colOff>
      <xdr:row>6</xdr:row>
      <xdr:rowOff>190500</xdr:rowOff>
    </xdr:from>
    <xdr:to>
      <xdr:col>11</xdr:col>
      <xdr:colOff>622470</xdr:colOff>
      <xdr:row>8</xdr:row>
      <xdr:rowOff>82718</xdr:rowOff>
    </xdr:to>
    <xdr:sp macro="" textlink="">
      <xdr:nvSpPr>
        <xdr:cNvPr id="8" name="吹き出し: 四角形 5">
          <a:extLst>
            <a:ext uri="{FF2B5EF4-FFF2-40B4-BE49-F238E27FC236}">
              <a16:creationId xmlns:a16="http://schemas.microsoft.com/office/drawing/2014/main" id="{E4BA76F3-7387-4998-96C4-5C8302C2E873}"/>
            </a:ext>
          </a:extLst>
        </xdr:cNvPr>
        <xdr:cNvSpPr/>
      </xdr:nvSpPr>
      <xdr:spPr>
        <a:xfrm>
          <a:off x="4157133" y="1447800"/>
          <a:ext cx="3037587" cy="368468"/>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258536</xdr:colOff>
      <xdr:row>0</xdr:row>
      <xdr:rowOff>50993</xdr:rowOff>
    </xdr:from>
    <xdr:to>
      <xdr:col>17</xdr:col>
      <xdr:colOff>610931</xdr:colOff>
      <xdr:row>1</xdr:row>
      <xdr:rowOff>40821</xdr:rowOff>
    </xdr:to>
    <xdr:sp macro="" textlink="">
      <xdr:nvSpPr>
        <xdr:cNvPr id="2" name="テキスト ボックス 2">
          <a:extLst>
            <a:ext uri="{FF2B5EF4-FFF2-40B4-BE49-F238E27FC236}">
              <a16:creationId xmlns:a16="http://schemas.microsoft.com/office/drawing/2014/main" id="{D3634689-73B0-42C1-8CFB-6EF51D7CCFBF}"/>
            </a:ext>
          </a:extLst>
        </xdr:cNvPr>
        <xdr:cNvSpPr txBox="1">
          <a:spLocks noChangeArrowheads="1"/>
        </xdr:cNvSpPr>
      </xdr:nvSpPr>
      <xdr:spPr bwMode="auto">
        <a:xfrm>
          <a:off x="9851572" y="50993"/>
          <a:ext cx="1005538" cy="234757"/>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0</xdr:colOff>
      <xdr:row>3</xdr:row>
      <xdr:rowOff>0</xdr:rowOff>
    </xdr:from>
    <xdr:to>
      <xdr:col>3</xdr:col>
      <xdr:colOff>602753</xdr:colOff>
      <xdr:row>3</xdr:row>
      <xdr:rowOff>217715</xdr:rowOff>
    </xdr:to>
    <xdr:sp macro="" textlink="">
      <xdr:nvSpPr>
        <xdr:cNvPr id="3" name="テキスト ボックス 2">
          <a:extLst>
            <a:ext uri="{FF2B5EF4-FFF2-40B4-BE49-F238E27FC236}">
              <a16:creationId xmlns:a16="http://schemas.microsoft.com/office/drawing/2014/main" id="{A86A859D-71BD-41E3-A6DF-F9A32AE09DB7}"/>
            </a:ext>
          </a:extLst>
        </xdr:cNvPr>
        <xdr:cNvSpPr txBox="1">
          <a:spLocks noChangeArrowheads="1"/>
        </xdr:cNvSpPr>
      </xdr:nvSpPr>
      <xdr:spPr bwMode="auto">
        <a:xfrm>
          <a:off x="171450" y="733425"/>
          <a:ext cx="1526678" cy="21771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367393</xdr:colOff>
      <xdr:row>4</xdr:row>
      <xdr:rowOff>0</xdr:rowOff>
    </xdr:from>
    <xdr:to>
      <xdr:col>17</xdr:col>
      <xdr:colOff>515093</xdr:colOff>
      <xdr:row>15</xdr:row>
      <xdr:rowOff>233890</xdr:rowOff>
    </xdr:to>
    <xdr:sp macro="" textlink="">
      <xdr:nvSpPr>
        <xdr:cNvPr id="4" name="テキスト ボックス 3">
          <a:extLst>
            <a:ext uri="{FF2B5EF4-FFF2-40B4-BE49-F238E27FC236}">
              <a16:creationId xmlns:a16="http://schemas.microsoft.com/office/drawing/2014/main" id="{33963C10-B182-4B2D-B7C3-D5A2DCCE0267}"/>
            </a:ext>
          </a:extLst>
        </xdr:cNvPr>
        <xdr:cNvSpPr txBox="1"/>
      </xdr:nvSpPr>
      <xdr:spPr>
        <a:xfrm>
          <a:off x="4082143" y="993321"/>
          <a:ext cx="6679129" cy="29281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ja-JP" sz="1100">
              <a:solidFill>
                <a:sysClr val="windowText" lastClr="000000"/>
              </a:solidFill>
              <a:effectLst/>
              <a:latin typeface="+mn-lt"/>
              <a:ea typeface="+mn-ea"/>
              <a:cs typeface="+mn-cs"/>
            </a:rPr>
            <a:t>ベースライン</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en-US" sz="1100">
              <a:solidFill>
                <a:sysClr val="windowText" lastClr="000000"/>
              </a:solidFill>
              <a:effectLst/>
              <a:latin typeface="+mn-ea"/>
              <a:ea typeface="+mn-ea"/>
              <a:cs typeface="+mn-cs"/>
            </a:rPr>
            <a:t>ベースラインが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需要実績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ja-JP" sz="1100">
              <a:solidFill>
                <a:schemeClr val="dk1"/>
              </a:solidFill>
              <a:effectLst/>
              <a:latin typeface="+mn-lt"/>
              <a:ea typeface="+mn-ea"/>
              <a:cs typeface="+mn-cs"/>
            </a:rPr>
            <a:t>○ 当該運転実績等をもって、調整力供出能力・性能の把握が可能な場合</a:t>
          </a:r>
          <a:r>
            <a:rPr kumimoji="1" lang="ja-JP" altLang="ja-JP" sz="1100">
              <a:solidFill>
                <a:schemeClr val="tx1"/>
              </a:solidFill>
              <a:effectLst/>
              <a:latin typeface="+mn-lt"/>
              <a:ea typeface="+mn-ea"/>
              <a:cs typeface="+mn-cs"/>
            </a:rPr>
            <a:t>、属地エリアの一般送配電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367393</xdr:colOff>
      <xdr:row>4</xdr:row>
      <xdr:rowOff>0</xdr:rowOff>
    </xdr:from>
    <xdr:to>
      <xdr:col>17</xdr:col>
      <xdr:colOff>515093</xdr:colOff>
      <xdr:row>15</xdr:row>
      <xdr:rowOff>233890</xdr:rowOff>
    </xdr:to>
    <xdr:sp macro="" textlink="">
      <xdr:nvSpPr>
        <xdr:cNvPr id="2" name="テキスト ボックス 1">
          <a:extLst>
            <a:ext uri="{FF2B5EF4-FFF2-40B4-BE49-F238E27FC236}">
              <a16:creationId xmlns:a16="http://schemas.microsoft.com/office/drawing/2014/main" id="{E3FCA038-16A5-4F49-B8DA-74026ABA2418}"/>
            </a:ext>
          </a:extLst>
        </xdr:cNvPr>
        <xdr:cNvSpPr txBox="1"/>
      </xdr:nvSpPr>
      <xdr:spPr>
        <a:xfrm>
          <a:off x="4082143" y="993321"/>
          <a:ext cx="6679129" cy="29281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ja-JP" sz="1100">
              <a:solidFill>
                <a:sysClr val="windowText" lastClr="000000"/>
              </a:solidFill>
              <a:effectLst/>
              <a:latin typeface="+mn-lt"/>
              <a:ea typeface="+mn-ea"/>
              <a:cs typeface="+mn-cs"/>
            </a:rPr>
            <a:t>ベースライン</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en-US" sz="1100">
              <a:solidFill>
                <a:sysClr val="windowText" lastClr="000000"/>
              </a:solidFill>
              <a:effectLst/>
              <a:latin typeface="+mn-ea"/>
              <a:ea typeface="+mn-ea"/>
              <a:cs typeface="+mn-cs"/>
            </a:rPr>
            <a:t>ベースラインが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需要実績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ja-JP" sz="1100">
              <a:solidFill>
                <a:schemeClr val="dk1"/>
              </a:solidFill>
              <a:effectLst/>
              <a:latin typeface="+mn-lt"/>
              <a:ea typeface="+mn-ea"/>
              <a:cs typeface="+mn-cs"/>
            </a:rPr>
            <a:t>○ 当該運転実績等をもって、調整力供出能力・性能の把握が可能な場合、</a:t>
          </a:r>
          <a:r>
            <a:rPr kumimoji="1" lang="ja-JP" altLang="ja-JP" sz="1100">
              <a:solidFill>
                <a:schemeClr val="tx1"/>
              </a:solidFill>
              <a:effectLst/>
              <a:latin typeface="+mn-lt"/>
              <a:ea typeface="+mn-ea"/>
              <a:cs typeface="+mn-cs"/>
            </a:rPr>
            <a:t>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dk1"/>
              </a:solidFill>
              <a:effectLst/>
              <a:latin typeface="+mn-lt"/>
              <a:ea typeface="+mn-ea"/>
              <a:cs typeface="+mn-cs"/>
            </a:rPr>
            <a:t>。</a:t>
          </a:r>
          <a:endParaRPr lang="ja-JP" altLang="ja-JP">
            <a:effectLst/>
          </a:endParaRPr>
        </a:p>
      </xdr:txBody>
    </xdr:sp>
    <xdr:clientData/>
  </xdr:twoCellAnchor>
  <xdr:twoCellAnchor>
    <xdr:from>
      <xdr:col>16</xdr:col>
      <xdr:colOff>272143</xdr:colOff>
      <xdr:row>0</xdr:row>
      <xdr:rowOff>52917</xdr:rowOff>
    </xdr:from>
    <xdr:to>
      <xdr:col>17</xdr:col>
      <xdr:colOff>613530</xdr:colOff>
      <xdr:row>1</xdr:row>
      <xdr:rowOff>81642</xdr:rowOff>
    </xdr:to>
    <xdr:sp macro="" textlink="">
      <xdr:nvSpPr>
        <xdr:cNvPr id="3" name="テキスト ボックス 2">
          <a:extLst>
            <a:ext uri="{FF2B5EF4-FFF2-40B4-BE49-F238E27FC236}">
              <a16:creationId xmlns:a16="http://schemas.microsoft.com/office/drawing/2014/main" id="{D19F84D4-B075-4227-BFE5-F7A22BE80689}"/>
            </a:ext>
          </a:extLst>
        </xdr:cNvPr>
        <xdr:cNvSpPr txBox="1">
          <a:spLocks noChangeArrowheads="1"/>
        </xdr:cNvSpPr>
      </xdr:nvSpPr>
      <xdr:spPr bwMode="auto">
        <a:xfrm>
          <a:off x="9865179" y="52917"/>
          <a:ext cx="994530" cy="27365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161365</xdr:colOff>
      <xdr:row>0</xdr:row>
      <xdr:rowOff>41622</xdr:rowOff>
    </xdr:from>
    <xdr:to>
      <xdr:col>3</xdr:col>
      <xdr:colOff>356071</xdr:colOff>
      <xdr:row>1</xdr:row>
      <xdr:rowOff>32250</xdr:rowOff>
    </xdr:to>
    <xdr:sp macro="" textlink="">
      <xdr:nvSpPr>
        <xdr:cNvPr id="4" name="テキスト ボックス 11">
          <a:extLst>
            <a:ext uri="{FF2B5EF4-FFF2-40B4-BE49-F238E27FC236}">
              <a16:creationId xmlns:a16="http://schemas.microsoft.com/office/drawing/2014/main" id="{5589DD73-23CF-4E59-9024-0A5A9B5C926C}"/>
            </a:ext>
          </a:extLst>
        </xdr:cNvPr>
        <xdr:cNvSpPr txBox="1"/>
      </xdr:nvSpPr>
      <xdr:spPr>
        <a:xfrm>
          <a:off x="161365" y="41622"/>
          <a:ext cx="1283277" cy="21922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10</xdr:col>
      <xdr:colOff>242047</xdr:colOff>
      <xdr:row>29</xdr:row>
      <xdr:rowOff>44825</xdr:rowOff>
    </xdr:from>
    <xdr:to>
      <xdr:col>16</xdr:col>
      <xdr:colOff>612642</xdr:colOff>
      <xdr:row>30</xdr:row>
      <xdr:rowOff>160086</xdr:rowOff>
    </xdr:to>
    <xdr:sp macro="" textlink="">
      <xdr:nvSpPr>
        <xdr:cNvPr id="5" name="吹き出し: 角を丸めた四角形 4">
          <a:extLst>
            <a:ext uri="{FF2B5EF4-FFF2-40B4-BE49-F238E27FC236}">
              <a16:creationId xmlns:a16="http://schemas.microsoft.com/office/drawing/2014/main" id="{998301D8-FBFD-4188-8252-659B08C61CE1}"/>
            </a:ext>
          </a:extLst>
        </xdr:cNvPr>
        <xdr:cNvSpPr/>
      </xdr:nvSpPr>
      <xdr:spPr>
        <a:xfrm>
          <a:off x="5937997" y="7445750"/>
          <a:ext cx="4313945" cy="353386"/>
        </a:xfrm>
        <a:prstGeom prst="wedgeRoundRectCallout">
          <a:avLst>
            <a:gd name="adj1" fmla="val 37027"/>
            <a:gd name="adj2" fmla="val 8977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取引会員から各需要リソースに送信した指令量を記載ください。</a:t>
          </a:r>
        </a:p>
      </xdr:txBody>
    </xdr:sp>
    <xdr:clientData/>
  </xdr:twoCellAnchor>
  <xdr:twoCellAnchor>
    <xdr:from>
      <xdr:col>7</xdr:col>
      <xdr:colOff>170330</xdr:colOff>
      <xdr:row>9</xdr:row>
      <xdr:rowOff>53788</xdr:rowOff>
    </xdr:from>
    <xdr:to>
      <xdr:col>12</xdr:col>
      <xdr:colOff>3361</xdr:colOff>
      <xdr:row>11</xdr:row>
      <xdr:rowOff>225798</xdr:rowOff>
    </xdr:to>
    <xdr:sp macro="" textlink="">
      <xdr:nvSpPr>
        <xdr:cNvPr id="6" name="吹き出し: 角を丸めた四角形 5">
          <a:extLst>
            <a:ext uri="{FF2B5EF4-FFF2-40B4-BE49-F238E27FC236}">
              <a16:creationId xmlns:a16="http://schemas.microsoft.com/office/drawing/2014/main" id="{B254DA91-0DCA-4209-9E2F-DB59EB4A21EF}"/>
            </a:ext>
          </a:extLst>
        </xdr:cNvPr>
        <xdr:cNvSpPr/>
      </xdr:nvSpPr>
      <xdr:spPr>
        <a:xfrm>
          <a:off x="3894605" y="2215963"/>
          <a:ext cx="3119156" cy="648260"/>
        </a:xfrm>
        <a:prstGeom prst="wedgeRoundRectCallout">
          <a:avLst>
            <a:gd name="adj1" fmla="val -61156"/>
            <a:gd name="adj2" fmla="val 3079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実証事業等実施時点のロス率を記載ください。</a:t>
          </a:r>
          <a:endParaRPr kumimoji="1" lang="en-US" altLang="ja-JP" sz="1100">
            <a:solidFill>
              <a:srgbClr val="FF0000"/>
            </a:solidFill>
          </a:endParaRPr>
        </a:p>
        <a:p>
          <a:pPr algn="ctr"/>
          <a:r>
            <a:rPr kumimoji="1" lang="ja-JP" altLang="en-US" sz="1100">
              <a:solidFill>
                <a:srgbClr val="FF0000"/>
              </a:solidFill>
            </a:rPr>
            <a:t>（東京電力</a:t>
          </a:r>
          <a:r>
            <a:rPr kumimoji="1" lang="en-US" altLang="ja-JP" sz="1100">
              <a:solidFill>
                <a:srgbClr val="FF0000"/>
              </a:solidFill>
            </a:rPr>
            <a:t>PG</a:t>
          </a:r>
          <a:r>
            <a:rPr kumimoji="1" lang="ja-JP" altLang="en-US" sz="1100" baseline="0">
              <a:solidFill>
                <a:srgbClr val="FF0000"/>
              </a:solidFill>
            </a:rPr>
            <a:t> </a:t>
          </a:r>
          <a:r>
            <a:rPr kumimoji="1" lang="en-US" altLang="ja-JP" sz="1100">
              <a:solidFill>
                <a:srgbClr val="FF0000"/>
              </a:solidFill>
            </a:rPr>
            <a:t>2020</a:t>
          </a:r>
          <a:r>
            <a:rPr kumimoji="1" lang="ja-JP" altLang="en-US" sz="1100">
              <a:solidFill>
                <a:srgbClr val="FF0000"/>
              </a:solidFill>
            </a:rPr>
            <a:t>年</a:t>
          </a:r>
          <a:r>
            <a:rPr kumimoji="1" lang="en-US" altLang="ja-JP" sz="1100">
              <a:solidFill>
                <a:srgbClr val="FF0000"/>
              </a:solidFill>
            </a:rPr>
            <a:t>2</a:t>
          </a:r>
          <a:r>
            <a:rPr kumimoji="1" lang="ja-JP" altLang="en-US" sz="1100">
              <a:solidFill>
                <a:srgbClr val="FF0000"/>
              </a:solidFill>
            </a:rPr>
            <a:t>月時点の</a:t>
          </a:r>
          <a:r>
            <a:rPr kumimoji="1" lang="ja-JP" altLang="ja-JP" sz="1100">
              <a:solidFill>
                <a:srgbClr val="FF0000"/>
              </a:solidFill>
              <a:effectLst/>
              <a:latin typeface="+mn-lt"/>
              <a:ea typeface="+mn-ea"/>
              <a:cs typeface="+mn-cs"/>
            </a:rPr>
            <a:t>高圧の</a:t>
          </a:r>
          <a:r>
            <a:rPr kumimoji="1" lang="ja-JP" altLang="en-US" sz="1100">
              <a:solidFill>
                <a:srgbClr val="FF0000"/>
              </a:solidFill>
            </a:rPr>
            <a:t>場合）</a:t>
          </a:r>
        </a:p>
      </xdr:txBody>
    </xdr:sp>
    <xdr:clientData/>
  </xdr:twoCellAnchor>
  <xdr:twoCellAnchor>
    <xdr:from>
      <xdr:col>1</xdr:col>
      <xdr:colOff>0</xdr:colOff>
      <xdr:row>3</xdr:row>
      <xdr:rowOff>0</xdr:rowOff>
    </xdr:from>
    <xdr:to>
      <xdr:col>3</xdr:col>
      <xdr:colOff>602753</xdr:colOff>
      <xdr:row>3</xdr:row>
      <xdr:rowOff>217715</xdr:rowOff>
    </xdr:to>
    <xdr:sp macro="" textlink="">
      <xdr:nvSpPr>
        <xdr:cNvPr id="7" name="テキスト ボックス 2">
          <a:extLst>
            <a:ext uri="{FF2B5EF4-FFF2-40B4-BE49-F238E27FC236}">
              <a16:creationId xmlns:a16="http://schemas.microsoft.com/office/drawing/2014/main" id="{1CC3F210-B6E9-43AE-841E-3F54C3A9B716}"/>
            </a:ext>
          </a:extLst>
        </xdr:cNvPr>
        <xdr:cNvSpPr txBox="1">
          <a:spLocks noChangeArrowheads="1"/>
        </xdr:cNvSpPr>
      </xdr:nvSpPr>
      <xdr:spPr bwMode="auto">
        <a:xfrm>
          <a:off x="171450" y="733425"/>
          <a:ext cx="1526678" cy="21771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3</xdr:col>
      <xdr:colOff>498928</xdr:colOff>
      <xdr:row>7</xdr:row>
      <xdr:rowOff>235858</xdr:rowOff>
    </xdr:from>
    <xdr:to>
      <xdr:col>8</xdr:col>
      <xdr:colOff>348814</xdr:colOff>
      <xdr:row>9</xdr:row>
      <xdr:rowOff>128075</xdr:rowOff>
    </xdr:to>
    <xdr:sp macro="" textlink="">
      <xdr:nvSpPr>
        <xdr:cNvPr id="8" name="吹き出し: 四角形 5">
          <a:extLst>
            <a:ext uri="{FF2B5EF4-FFF2-40B4-BE49-F238E27FC236}">
              <a16:creationId xmlns:a16="http://schemas.microsoft.com/office/drawing/2014/main" id="{544A2924-0C56-4928-8844-D5A0821D4E15}"/>
            </a:ext>
          </a:extLst>
        </xdr:cNvPr>
        <xdr:cNvSpPr/>
      </xdr:nvSpPr>
      <xdr:spPr>
        <a:xfrm>
          <a:off x="1601107" y="1963965"/>
          <a:ext cx="3115600" cy="382074"/>
        </a:xfrm>
        <a:prstGeom prst="borderCallout1">
          <a:avLst>
            <a:gd name="adj1" fmla="val 1605"/>
            <a:gd name="adj2" fmla="val 285"/>
            <a:gd name="adj3" fmla="val 50504"/>
            <a:gd name="adj4" fmla="val -177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299357</xdr:colOff>
      <xdr:row>0</xdr:row>
      <xdr:rowOff>51299</xdr:rowOff>
    </xdr:from>
    <xdr:to>
      <xdr:col>17</xdr:col>
      <xdr:colOff>614542</xdr:colOff>
      <xdr:row>1</xdr:row>
      <xdr:rowOff>40822</xdr:rowOff>
    </xdr:to>
    <xdr:sp macro="" textlink="">
      <xdr:nvSpPr>
        <xdr:cNvPr id="2" name="テキスト ボックス 2">
          <a:extLst>
            <a:ext uri="{FF2B5EF4-FFF2-40B4-BE49-F238E27FC236}">
              <a16:creationId xmlns:a16="http://schemas.microsoft.com/office/drawing/2014/main" id="{D5AD9E80-1400-41B2-99BF-DA32BF317490}"/>
            </a:ext>
          </a:extLst>
        </xdr:cNvPr>
        <xdr:cNvSpPr txBox="1">
          <a:spLocks noChangeArrowheads="1"/>
        </xdr:cNvSpPr>
      </xdr:nvSpPr>
      <xdr:spPr bwMode="auto">
        <a:xfrm>
          <a:off x="9892393" y="51299"/>
          <a:ext cx="968328" cy="23445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no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4</a:t>
          </a:r>
          <a:r>
            <a:rPr lang="en-US" sz="1050" kern="100">
              <a:solidFill>
                <a:sysClr val="windowText" lastClr="000000"/>
              </a:solidFill>
              <a:effectLst/>
              <a:latin typeface="Century"/>
              <a:ea typeface="ＭＳ 明朝"/>
              <a:cs typeface="Times New Roman"/>
            </a:rPr>
            <a:t>-</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0</xdr:colOff>
      <xdr:row>3</xdr:row>
      <xdr:rowOff>0</xdr:rowOff>
    </xdr:from>
    <xdr:to>
      <xdr:col>3</xdr:col>
      <xdr:colOff>602753</xdr:colOff>
      <xdr:row>3</xdr:row>
      <xdr:rowOff>217715</xdr:rowOff>
    </xdr:to>
    <xdr:sp macro="" textlink="">
      <xdr:nvSpPr>
        <xdr:cNvPr id="3" name="テキスト ボックス 2">
          <a:extLst>
            <a:ext uri="{FF2B5EF4-FFF2-40B4-BE49-F238E27FC236}">
              <a16:creationId xmlns:a16="http://schemas.microsoft.com/office/drawing/2014/main" id="{80BE53EA-4FF8-498F-8712-432ABB7C5622}"/>
            </a:ext>
          </a:extLst>
        </xdr:cNvPr>
        <xdr:cNvSpPr txBox="1">
          <a:spLocks noChangeArrowheads="1"/>
        </xdr:cNvSpPr>
      </xdr:nvSpPr>
      <xdr:spPr bwMode="auto">
        <a:xfrm>
          <a:off x="171450" y="733425"/>
          <a:ext cx="1526678" cy="21771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394607</xdr:colOff>
      <xdr:row>4</xdr:row>
      <xdr:rowOff>0</xdr:rowOff>
    </xdr:from>
    <xdr:to>
      <xdr:col>17</xdr:col>
      <xdr:colOff>515093</xdr:colOff>
      <xdr:row>15</xdr:row>
      <xdr:rowOff>233890</xdr:rowOff>
    </xdr:to>
    <xdr:sp macro="" textlink="">
      <xdr:nvSpPr>
        <xdr:cNvPr id="4" name="テキスト ボックス 3">
          <a:extLst>
            <a:ext uri="{FF2B5EF4-FFF2-40B4-BE49-F238E27FC236}">
              <a16:creationId xmlns:a16="http://schemas.microsoft.com/office/drawing/2014/main" id="{61D10B45-948F-4AB5-9531-702282F770E8}"/>
            </a:ext>
          </a:extLst>
        </xdr:cNvPr>
        <xdr:cNvSpPr txBox="1"/>
      </xdr:nvSpPr>
      <xdr:spPr>
        <a:xfrm>
          <a:off x="4109357" y="993321"/>
          <a:ext cx="6651915" cy="29281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ja-JP" sz="1100">
              <a:solidFill>
                <a:sysClr val="windowText" lastClr="000000"/>
              </a:solidFill>
              <a:effectLst/>
              <a:latin typeface="+mn-lt"/>
              <a:ea typeface="+mn-ea"/>
              <a:cs typeface="+mn-cs"/>
            </a:rPr>
            <a:t>ベースライン</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en-US" sz="1100">
              <a:solidFill>
                <a:sysClr val="windowText" lastClr="000000"/>
              </a:solidFill>
              <a:effectLst/>
              <a:latin typeface="+mn-ea"/>
              <a:ea typeface="+mn-ea"/>
              <a:cs typeface="+mn-cs"/>
            </a:rPr>
            <a:t>ベースラインが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需要実績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ja-JP" sz="1100">
              <a:solidFill>
                <a:schemeClr val="dk1"/>
              </a:solidFill>
              <a:effectLst/>
              <a:latin typeface="+mn-lt"/>
              <a:ea typeface="+mn-ea"/>
              <a:cs typeface="+mn-cs"/>
            </a:rPr>
            <a:t>○ 当該運転実績等をもって、調整力供出能力・性能の把握が可能な場合、</a:t>
          </a:r>
          <a:r>
            <a:rPr kumimoji="1" lang="ja-JP" altLang="ja-JP" sz="1100">
              <a:solidFill>
                <a:schemeClr val="tx1"/>
              </a:solidFill>
              <a:effectLst/>
              <a:latin typeface="+mn-lt"/>
              <a:ea typeface="+mn-ea"/>
              <a:cs typeface="+mn-cs"/>
            </a:rPr>
            <a:t>属地エリアの一般送配電</a:t>
          </a:r>
          <a:r>
            <a:rPr kumimoji="1" lang="en-US" altLang="ja-JP" sz="1100">
              <a:solidFill>
                <a:schemeClr val="tx1"/>
              </a:solidFill>
              <a:effectLst/>
              <a:latin typeface="+mn-lt"/>
              <a:ea typeface="+mn-ea"/>
              <a:cs typeface="+mn-cs"/>
            </a:rPr>
            <a:t>     </a:t>
          </a:r>
          <a:endParaRPr lang="ja-JP" altLang="ja-JP">
            <a:solidFill>
              <a:schemeClr val="tx1"/>
            </a:solidFill>
            <a:effectLst/>
          </a:endParaRPr>
        </a:p>
        <a:p>
          <a:r>
            <a:rPr kumimoji="1" lang="en-US"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事業者の判断に</a:t>
          </a:r>
          <a:r>
            <a:rPr kumimoji="1" lang="ja-JP" altLang="ja-JP" sz="1100" baseline="0">
              <a:solidFill>
                <a:schemeClr val="tx1"/>
              </a:solidFill>
              <a:effectLst/>
              <a:latin typeface="+mn-lt"/>
              <a:ea typeface="+mn-ea"/>
              <a:cs typeface="+mn-cs"/>
            </a:rPr>
            <a:t>おいて調整力の実働試験または その一部を省略することがあります</a:t>
          </a:r>
          <a:r>
            <a:rPr kumimoji="1" lang="ja-JP" altLang="ja-JP" sz="1100">
              <a:solidFill>
                <a:schemeClr val="tx1"/>
              </a:solidFill>
              <a:effectLst/>
              <a:latin typeface="+mn-lt"/>
              <a:ea typeface="+mn-ea"/>
              <a:cs typeface="+mn-cs"/>
            </a:rPr>
            <a:t>。</a:t>
          </a:r>
          <a:endParaRPr lang="ja-JP" altLang="ja-JP">
            <a:solidFill>
              <a:schemeClr val="tx1"/>
            </a:solidFill>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6AF3-83CB-4C2F-8EB4-6D6D298E7B88}">
  <sheetPr>
    <pageSetUpPr fitToPage="1"/>
  </sheetPr>
  <dimension ref="B1:V50"/>
  <sheetViews>
    <sheetView showGridLines="0" tabSelected="1" view="pageBreakPreview" zoomScale="70" zoomScaleNormal="85" zoomScaleSheetLayoutView="70" workbookViewId="0"/>
  </sheetViews>
  <sheetFormatPr defaultColWidth="9" defaultRowHeight="18" x14ac:dyDescent="0.45"/>
  <cols>
    <col min="1" max="1" width="2.19921875" style="20" customWidth="1"/>
    <col min="2" max="2" width="3.5" style="20" customWidth="1"/>
    <col min="3" max="4" width="8.69921875" style="20" customWidth="1"/>
    <col min="5" max="11" width="9" style="20"/>
    <col min="12" max="12" width="9" style="20" customWidth="1"/>
    <col min="13" max="16" width="9" style="20"/>
    <col min="17" max="19" width="9" style="20" customWidth="1"/>
    <col min="20" max="20" width="3.59765625" style="20" customWidth="1"/>
    <col min="21" max="21" width="9" style="20"/>
    <col min="22" max="22" width="9.3984375" style="20" hidden="1" customWidth="1"/>
    <col min="23" max="16384" width="9" style="20"/>
  </cols>
  <sheetData>
    <row r="1" spans="2:22" x14ac:dyDescent="0.45">
      <c r="B1" s="22"/>
    </row>
    <row r="2" spans="2:22" x14ac:dyDescent="0.45">
      <c r="B2" s="22" t="s">
        <v>60</v>
      </c>
    </row>
    <row r="3" spans="2:22" ht="22.2" x14ac:dyDescent="0.45">
      <c r="B3" s="104" t="s">
        <v>46</v>
      </c>
    </row>
    <row r="5" spans="2:22" x14ac:dyDescent="0.45">
      <c r="B5" s="189" t="s">
        <v>0</v>
      </c>
      <c r="C5" s="190"/>
      <c r="D5" s="191"/>
      <c r="E5" s="181"/>
      <c r="F5" s="181"/>
      <c r="G5" s="181"/>
    </row>
    <row r="6" spans="2:22" x14ac:dyDescent="0.45">
      <c r="B6" s="189" t="s">
        <v>3</v>
      </c>
      <c r="C6" s="190"/>
      <c r="D6" s="191"/>
      <c r="E6" s="181"/>
      <c r="F6" s="181"/>
      <c r="G6" s="181"/>
    </row>
    <row r="7" spans="2:22" x14ac:dyDescent="0.45">
      <c r="B7" s="189" t="s">
        <v>22</v>
      </c>
      <c r="C7" s="190"/>
      <c r="D7" s="191"/>
      <c r="E7" s="195"/>
      <c r="F7" s="196"/>
      <c r="G7" s="197"/>
    </row>
    <row r="8" spans="2:22" x14ac:dyDescent="0.45">
      <c r="B8" s="182" t="s">
        <v>5</v>
      </c>
      <c r="C8" s="183"/>
      <c r="D8" s="184"/>
      <c r="E8" s="185"/>
      <c r="F8" s="186"/>
      <c r="G8" s="187"/>
    </row>
    <row r="9" spans="2:22" x14ac:dyDescent="0.45">
      <c r="B9" s="182" t="s">
        <v>6</v>
      </c>
      <c r="C9" s="183"/>
      <c r="D9" s="184"/>
      <c r="E9" s="188"/>
      <c r="F9" s="186"/>
      <c r="G9" s="187"/>
    </row>
    <row r="10" spans="2:22" x14ac:dyDescent="0.45">
      <c r="B10" s="189" t="s">
        <v>7</v>
      </c>
      <c r="C10" s="190"/>
      <c r="D10" s="191"/>
      <c r="E10" s="129"/>
      <c r="F10" s="131" t="s">
        <v>4</v>
      </c>
      <c r="G10" s="21">
        <f>E10+TIME(1,35,0)</f>
        <v>6.5972222222222224E-2</v>
      </c>
    </row>
    <row r="11" spans="2:22" x14ac:dyDescent="0.45">
      <c r="B11" s="189" t="s">
        <v>16</v>
      </c>
      <c r="C11" s="190"/>
      <c r="D11" s="191"/>
      <c r="E11" s="192"/>
      <c r="F11" s="193"/>
      <c r="G11" s="194"/>
    </row>
    <row r="12" spans="2:22" x14ac:dyDescent="0.45">
      <c r="B12" s="180" t="s">
        <v>23</v>
      </c>
      <c r="C12" s="180"/>
      <c r="D12" s="180"/>
      <c r="E12" s="181"/>
      <c r="F12" s="181"/>
      <c r="G12" s="181"/>
    </row>
    <row r="13" spans="2:22" x14ac:dyDescent="0.45">
      <c r="B13" s="189" t="s">
        <v>76</v>
      </c>
      <c r="C13" s="190"/>
      <c r="D13" s="191"/>
      <c r="E13" s="163"/>
      <c r="F13" s="162" t="s">
        <v>4</v>
      </c>
      <c r="G13" s="21">
        <f>E13+TIME(0,5,0)</f>
        <v>3.472222222222222E-3</v>
      </c>
      <c r="V13" s="20" cm="1">
        <f t="array" ref="V13">_xlfn.XLOOKUP(TEXT($E$13,"hh:mm"), TEXT(C21:C39,"hh:mm"), G21:G39)</f>
        <v>0</v>
      </c>
    </row>
    <row r="14" spans="2:22" x14ac:dyDescent="0.45">
      <c r="B14" s="166" t="s">
        <v>9</v>
      </c>
      <c r="C14" s="23"/>
      <c r="D14" s="23"/>
      <c r="E14" s="24"/>
      <c r="F14" s="24"/>
      <c r="G14" s="24"/>
    </row>
    <row r="15" spans="2:22" x14ac:dyDescent="0.45">
      <c r="B15" s="22" t="s">
        <v>81</v>
      </c>
      <c r="C15" s="23"/>
      <c r="D15" s="23"/>
      <c r="E15" s="24"/>
      <c r="F15" s="24"/>
      <c r="G15" s="24"/>
    </row>
    <row r="16" spans="2:22" ht="166.5" customHeight="1" x14ac:dyDescent="0.45">
      <c r="B16" s="43"/>
      <c r="C16" s="43"/>
      <c r="D16" s="43"/>
      <c r="E16" s="43"/>
    </row>
    <row r="17" spans="2:21" x14ac:dyDescent="0.45">
      <c r="B17" s="22" t="s">
        <v>70</v>
      </c>
      <c r="C17" s="22"/>
      <c r="D17" s="22"/>
      <c r="E17" s="22"/>
      <c r="F17" s="127"/>
      <c r="G17" s="22"/>
      <c r="L17" s="86"/>
    </row>
    <row r="18" spans="2:21" x14ac:dyDescent="0.45">
      <c r="B18" s="22"/>
      <c r="C18" s="22" t="s">
        <v>71</v>
      </c>
      <c r="D18" s="22"/>
      <c r="E18" s="22"/>
      <c r="F18" s="22"/>
      <c r="G18" s="22"/>
    </row>
    <row r="19" spans="2:21" x14ac:dyDescent="0.45">
      <c r="B19" s="22"/>
      <c r="C19" s="22" t="s">
        <v>65</v>
      </c>
      <c r="D19" s="22"/>
      <c r="E19" s="22"/>
      <c r="F19" s="22"/>
      <c r="G19" s="22"/>
      <c r="I19" s="20" t="s">
        <v>40</v>
      </c>
      <c r="O19" s="20" t="s">
        <v>12</v>
      </c>
    </row>
    <row r="20" spans="2:21" s="1" customFormat="1" ht="105" x14ac:dyDescent="0.45">
      <c r="B20" s="180" t="s">
        <v>2</v>
      </c>
      <c r="C20" s="180"/>
      <c r="D20" s="180"/>
      <c r="E20" s="180"/>
      <c r="F20" s="49" t="s">
        <v>72</v>
      </c>
      <c r="G20" s="49" t="s">
        <v>47</v>
      </c>
      <c r="I20" s="170" t="s">
        <v>2</v>
      </c>
      <c r="J20" s="171"/>
      <c r="K20" s="172"/>
      <c r="L20" s="87" t="s">
        <v>41</v>
      </c>
      <c r="M20" s="44" t="s">
        <v>42</v>
      </c>
      <c r="O20" s="170" t="s">
        <v>2</v>
      </c>
      <c r="P20" s="171"/>
      <c r="Q20" s="172"/>
      <c r="R20" s="50" t="s">
        <v>82</v>
      </c>
      <c r="S20" s="90" t="s">
        <v>43</v>
      </c>
      <c r="T20" s="20"/>
    </row>
    <row r="21" spans="2:21" s="1" customFormat="1" ht="27" customHeight="1" x14ac:dyDescent="0.45">
      <c r="B21" s="174" t="s">
        <v>83</v>
      </c>
      <c r="C21" s="51">
        <f>E10</f>
        <v>0</v>
      </c>
      <c r="D21" s="52" t="s">
        <v>1</v>
      </c>
      <c r="E21" s="53">
        <f>C21+TIME(0,5,0)</f>
        <v>3.472222222222222E-3</v>
      </c>
      <c r="F21" s="135"/>
      <c r="G21" s="31"/>
      <c r="H21" s="2"/>
      <c r="I21" s="51">
        <f>C21</f>
        <v>0</v>
      </c>
      <c r="J21" s="52" t="s">
        <v>1</v>
      </c>
      <c r="K21" s="53">
        <f>I21+TIME(0,5,0)</f>
        <v>3.472222222222222E-3</v>
      </c>
      <c r="L21" s="34"/>
      <c r="M21" s="34"/>
      <c r="N21" s="2"/>
      <c r="O21" s="51">
        <f>I21</f>
        <v>0</v>
      </c>
      <c r="P21" s="52" t="s">
        <v>1</v>
      </c>
      <c r="Q21" s="56">
        <f>O21+TIME(0,5,0)</f>
        <v>3.472222222222222E-3</v>
      </c>
      <c r="R21" s="26" t="str">
        <f>IF(G21="","",(G21-V$13)+(L21-M21))</f>
        <v/>
      </c>
      <c r="S21" s="177" t="s">
        <v>11</v>
      </c>
    </row>
    <row r="22" spans="2:21" s="1" customFormat="1" ht="27" customHeight="1" x14ac:dyDescent="0.45">
      <c r="B22" s="175"/>
      <c r="C22" s="12">
        <f>E21</f>
        <v>3.472222222222222E-3</v>
      </c>
      <c r="D22" s="13" t="s">
        <v>1</v>
      </c>
      <c r="E22" s="14">
        <f>C22+TIME(0,5,0)</f>
        <v>6.9444444444444441E-3</v>
      </c>
      <c r="F22" s="31"/>
      <c r="G22" s="31"/>
      <c r="H22" s="2"/>
      <c r="I22" s="12">
        <f>C22</f>
        <v>3.472222222222222E-3</v>
      </c>
      <c r="J22" s="13" t="s">
        <v>1</v>
      </c>
      <c r="K22" s="14">
        <f>I22+TIME(0,5,0)</f>
        <v>6.9444444444444441E-3</v>
      </c>
      <c r="L22" s="31"/>
      <c r="M22" s="31"/>
      <c r="N22" s="2"/>
      <c r="O22" s="12">
        <f>I22</f>
        <v>3.472222222222222E-3</v>
      </c>
      <c r="P22" s="13" t="s">
        <v>1</v>
      </c>
      <c r="Q22" s="18">
        <f>O22+TIME(0,5,0)</f>
        <v>6.9444444444444441E-3</v>
      </c>
      <c r="R22" s="28" t="str">
        <f>IF(G22="","",(G22-V$13)+(L22-M22))</f>
        <v/>
      </c>
      <c r="S22" s="178"/>
    </row>
    <row r="23" spans="2:21" s="1" customFormat="1" ht="27" customHeight="1" x14ac:dyDescent="0.45">
      <c r="B23" s="175"/>
      <c r="C23" s="6">
        <f>E22</f>
        <v>6.9444444444444441E-3</v>
      </c>
      <c r="D23" s="7" t="s">
        <v>1</v>
      </c>
      <c r="E23" s="8">
        <f>C23+TIME(0,5,0)</f>
        <v>1.0416666666666666E-2</v>
      </c>
      <c r="F23" s="31"/>
      <c r="G23" s="31"/>
      <c r="I23" s="6">
        <f>K22</f>
        <v>6.9444444444444441E-3</v>
      </c>
      <c r="J23" s="7" t="s">
        <v>1</v>
      </c>
      <c r="K23" s="8">
        <f>I23+TIME(0,5,0)</f>
        <v>1.0416666666666666E-2</v>
      </c>
      <c r="L23" s="31"/>
      <c r="M23" s="31"/>
      <c r="O23" s="6">
        <f>Q22</f>
        <v>6.9444444444444441E-3</v>
      </c>
      <c r="P23" s="7" t="s">
        <v>1</v>
      </c>
      <c r="Q23" s="16">
        <f>O23+TIME(0,5,0)</f>
        <v>1.0416666666666666E-2</v>
      </c>
      <c r="R23" s="89" t="str">
        <f t="shared" ref="R23:R39" si="0">IF(G23="","",(G23-V$13)+(L23-M23))</f>
        <v/>
      </c>
      <c r="S23" s="178"/>
      <c r="U23" s="19"/>
    </row>
    <row r="24" spans="2:21" ht="27" customHeight="1" x14ac:dyDescent="0.45">
      <c r="B24" s="175"/>
      <c r="C24" s="6">
        <f t="shared" ref="C24:C39" si="1">E23</f>
        <v>1.0416666666666666E-2</v>
      </c>
      <c r="D24" s="7" t="s">
        <v>1</v>
      </c>
      <c r="E24" s="8">
        <f t="shared" ref="E24:E39" si="2">C24+TIME(0,5,0)</f>
        <v>1.3888888888888888E-2</v>
      </c>
      <c r="F24" s="32"/>
      <c r="G24" s="32"/>
      <c r="H24" s="2"/>
      <c r="I24" s="6">
        <f t="shared" ref="I24:I39" si="3">K23</f>
        <v>1.0416666666666666E-2</v>
      </c>
      <c r="J24" s="7" t="s">
        <v>1</v>
      </c>
      <c r="K24" s="8">
        <f t="shared" ref="K24:K39" si="4">I24+TIME(0,5,0)</f>
        <v>1.3888888888888888E-2</v>
      </c>
      <c r="L24" s="32"/>
      <c r="M24" s="32"/>
      <c r="N24" s="2"/>
      <c r="O24" s="6">
        <f t="shared" ref="O24:O39" si="5">Q23</f>
        <v>1.0416666666666666E-2</v>
      </c>
      <c r="P24" s="7" t="s">
        <v>1</v>
      </c>
      <c r="Q24" s="16">
        <f t="shared" ref="Q24:Q39" si="6">O24+TIME(0,5,0)</f>
        <v>1.3888888888888888E-2</v>
      </c>
      <c r="R24" s="89" t="str">
        <f t="shared" si="0"/>
        <v/>
      </c>
      <c r="S24" s="178"/>
      <c r="T24" s="1"/>
    </row>
    <row r="25" spans="2:21" ht="27" customHeight="1" x14ac:dyDescent="0.45">
      <c r="B25" s="175"/>
      <c r="C25" s="6">
        <f t="shared" si="1"/>
        <v>1.3888888888888888E-2</v>
      </c>
      <c r="D25" s="7" t="s">
        <v>1</v>
      </c>
      <c r="E25" s="8">
        <f t="shared" si="2"/>
        <v>1.7361111111111112E-2</v>
      </c>
      <c r="F25" s="32"/>
      <c r="G25" s="32"/>
      <c r="I25" s="6">
        <f t="shared" si="3"/>
        <v>1.3888888888888888E-2</v>
      </c>
      <c r="J25" s="7" t="s">
        <v>1</v>
      </c>
      <c r="K25" s="8">
        <f t="shared" si="4"/>
        <v>1.7361111111111112E-2</v>
      </c>
      <c r="L25" s="32"/>
      <c r="M25" s="32"/>
      <c r="O25" s="6">
        <f t="shared" si="5"/>
        <v>1.3888888888888888E-2</v>
      </c>
      <c r="P25" s="7" t="s">
        <v>1</v>
      </c>
      <c r="Q25" s="16">
        <f t="shared" si="6"/>
        <v>1.7361111111111112E-2</v>
      </c>
      <c r="R25" s="91" t="str">
        <f t="shared" si="0"/>
        <v/>
      </c>
      <c r="S25" s="178"/>
    </row>
    <row r="26" spans="2:21" ht="27" customHeight="1" x14ac:dyDescent="0.45">
      <c r="B26" s="175"/>
      <c r="C26" s="6">
        <f t="shared" si="1"/>
        <v>1.7361111111111112E-2</v>
      </c>
      <c r="D26" s="7" t="s">
        <v>1</v>
      </c>
      <c r="E26" s="8">
        <f t="shared" si="2"/>
        <v>2.0833333333333336E-2</v>
      </c>
      <c r="F26" s="32"/>
      <c r="G26" s="32"/>
      <c r="I26" s="6">
        <f t="shared" si="3"/>
        <v>1.7361111111111112E-2</v>
      </c>
      <c r="J26" s="7" t="s">
        <v>1</v>
      </c>
      <c r="K26" s="8">
        <f t="shared" si="4"/>
        <v>2.0833333333333336E-2</v>
      </c>
      <c r="L26" s="32"/>
      <c r="M26" s="32"/>
      <c r="O26" s="6">
        <f t="shared" si="5"/>
        <v>1.7361111111111112E-2</v>
      </c>
      <c r="P26" s="7" t="s">
        <v>1</v>
      </c>
      <c r="Q26" s="16">
        <f t="shared" si="6"/>
        <v>2.0833333333333336E-2</v>
      </c>
      <c r="R26" s="28" t="str">
        <f t="shared" si="0"/>
        <v/>
      </c>
      <c r="S26" s="178"/>
    </row>
    <row r="27" spans="2:21" ht="27" customHeight="1" x14ac:dyDescent="0.45">
      <c r="B27" s="175"/>
      <c r="C27" s="6">
        <f t="shared" si="1"/>
        <v>2.0833333333333336E-2</v>
      </c>
      <c r="D27" s="7" t="s">
        <v>1</v>
      </c>
      <c r="E27" s="8">
        <f t="shared" si="2"/>
        <v>2.4305555555555559E-2</v>
      </c>
      <c r="F27" s="32"/>
      <c r="G27" s="32"/>
      <c r="I27" s="6">
        <f t="shared" si="3"/>
        <v>2.0833333333333336E-2</v>
      </c>
      <c r="J27" s="7" t="s">
        <v>1</v>
      </c>
      <c r="K27" s="8">
        <f t="shared" si="4"/>
        <v>2.4305555555555559E-2</v>
      </c>
      <c r="L27" s="32"/>
      <c r="M27" s="32"/>
      <c r="O27" s="6">
        <f t="shared" si="5"/>
        <v>2.0833333333333336E-2</v>
      </c>
      <c r="P27" s="7" t="s">
        <v>1</v>
      </c>
      <c r="Q27" s="16">
        <f t="shared" si="6"/>
        <v>2.4305555555555559E-2</v>
      </c>
      <c r="R27" s="91" t="str">
        <f t="shared" si="0"/>
        <v/>
      </c>
      <c r="S27" s="178"/>
    </row>
    <row r="28" spans="2:21" ht="27" customHeight="1" x14ac:dyDescent="0.45">
      <c r="B28" s="175"/>
      <c r="C28" s="6">
        <f t="shared" si="1"/>
        <v>2.4305555555555559E-2</v>
      </c>
      <c r="D28" s="7" t="s">
        <v>1</v>
      </c>
      <c r="E28" s="8">
        <f t="shared" si="2"/>
        <v>2.7777777777777783E-2</v>
      </c>
      <c r="F28" s="32"/>
      <c r="G28" s="32"/>
      <c r="I28" s="6">
        <f t="shared" si="3"/>
        <v>2.4305555555555559E-2</v>
      </c>
      <c r="J28" s="7" t="s">
        <v>1</v>
      </c>
      <c r="K28" s="8">
        <f t="shared" si="4"/>
        <v>2.7777777777777783E-2</v>
      </c>
      <c r="L28" s="32"/>
      <c r="M28" s="32"/>
      <c r="O28" s="6">
        <f t="shared" si="5"/>
        <v>2.4305555555555559E-2</v>
      </c>
      <c r="P28" s="7" t="s">
        <v>1</v>
      </c>
      <c r="Q28" s="16">
        <f t="shared" si="6"/>
        <v>2.7777777777777783E-2</v>
      </c>
      <c r="R28" s="91" t="str">
        <f t="shared" si="0"/>
        <v/>
      </c>
      <c r="S28" s="178"/>
    </row>
    <row r="29" spans="2:21" ht="27" customHeight="1" x14ac:dyDescent="0.45">
      <c r="B29" s="175"/>
      <c r="C29" s="6">
        <f t="shared" si="1"/>
        <v>2.7777777777777783E-2</v>
      </c>
      <c r="D29" s="7" t="s">
        <v>1</v>
      </c>
      <c r="E29" s="8">
        <f t="shared" si="2"/>
        <v>3.1250000000000007E-2</v>
      </c>
      <c r="F29" s="32"/>
      <c r="G29" s="32"/>
      <c r="I29" s="6">
        <f t="shared" si="3"/>
        <v>2.7777777777777783E-2</v>
      </c>
      <c r="J29" s="7" t="s">
        <v>1</v>
      </c>
      <c r="K29" s="8">
        <f t="shared" si="4"/>
        <v>3.1250000000000007E-2</v>
      </c>
      <c r="L29" s="32"/>
      <c r="M29" s="32"/>
      <c r="O29" s="6">
        <f t="shared" si="5"/>
        <v>2.7777777777777783E-2</v>
      </c>
      <c r="P29" s="7" t="s">
        <v>1</v>
      </c>
      <c r="Q29" s="16">
        <f t="shared" si="6"/>
        <v>3.1250000000000007E-2</v>
      </c>
      <c r="R29" s="91" t="str">
        <f t="shared" si="0"/>
        <v/>
      </c>
      <c r="S29" s="178"/>
    </row>
    <row r="30" spans="2:21" ht="27" customHeight="1" x14ac:dyDescent="0.45">
      <c r="B30" s="175"/>
      <c r="C30" s="6">
        <f t="shared" si="1"/>
        <v>3.1250000000000007E-2</v>
      </c>
      <c r="D30" s="7" t="s">
        <v>1</v>
      </c>
      <c r="E30" s="8">
        <f t="shared" si="2"/>
        <v>3.4722222222222231E-2</v>
      </c>
      <c r="F30" s="32"/>
      <c r="G30" s="32"/>
      <c r="I30" s="6">
        <f t="shared" si="3"/>
        <v>3.1250000000000007E-2</v>
      </c>
      <c r="J30" s="7" t="s">
        <v>1</v>
      </c>
      <c r="K30" s="8">
        <f t="shared" si="4"/>
        <v>3.4722222222222231E-2</v>
      </c>
      <c r="L30" s="32"/>
      <c r="M30" s="32"/>
      <c r="O30" s="6">
        <f t="shared" si="5"/>
        <v>3.1250000000000007E-2</v>
      </c>
      <c r="P30" s="7" t="s">
        <v>1</v>
      </c>
      <c r="Q30" s="16">
        <f t="shared" si="6"/>
        <v>3.4722222222222231E-2</v>
      </c>
      <c r="R30" s="28" t="str">
        <f t="shared" si="0"/>
        <v/>
      </c>
      <c r="S30" s="178"/>
    </row>
    <row r="31" spans="2:21" ht="27" customHeight="1" x14ac:dyDescent="0.45">
      <c r="B31" s="175"/>
      <c r="C31" s="6">
        <f t="shared" si="1"/>
        <v>3.4722222222222231E-2</v>
      </c>
      <c r="D31" s="7" t="s">
        <v>1</v>
      </c>
      <c r="E31" s="8">
        <f t="shared" si="2"/>
        <v>3.8194444444444454E-2</v>
      </c>
      <c r="F31" s="32"/>
      <c r="G31" s="32"/>
      <c r="I31" s="6">
        <f t="shared" si="3"/>
        <v>3.4722222222222231E-2</v>
      </c>
      <c r="J31" s="7" t="s">
        <v>1</v>
      </c>
      <c r="K31" s="8">
        <f t="shared" si="4"/>
        <v>3.8194444444444454E-2</v>
      </c>
      <c r="L31" s="32"/>
      <c r="M31" s="32"/>
      <c r="O31" s="6">
        <f t="shared" si="5"/>
        <v>3.4722222222222231E-2</v>
      </c>
      <c r="P31" s="7" t="s">
        <v>1</v>
      </c>
      <c r="Q31" s="16">
        <f t="shared" si="6"/>
        <v>3.8194444444444454E-2</v>
      </c>
      <c r="R31" s="89" t="str">
        <f t="shared" si="0"/>
        <v/>
      </c>
      <c r="S31" s="178"/>
    </row>
    <row r="32" spans="2:21" ht="27" customHeight="1" x14ac:dyDescent="0.45">
      <c r="B32" s="175"/>
      <c r="C32" s="6">
        <f t="shared" si="1"/>
        <v>3.8194444444444454E-2</v>
      </c>
      <c r="D32" s="7" t="s">
        <v>1</v>
      </c>
      <c r="E32" s="8">
        <f t="shared" si="2"/>
        <v>4.1666666666666678E-2</v>
      </c>
      <c r="F32" s="32"/>
      <c r="G32" s="32"/>
      <c r="I32" s="6">
        <f t="shared" si="3"/>
        <v>3.8194444444444454E-2</v>
      </c>
      <c r="J32" s="7" t="s">
        <v>1</v>
      </c>
      <c r="K32" s="8">
        <f t="shared" si="4"/>
        <v>4.1666666666666678E-2</v>
      </c>
      <c r="L32" s="32"/>
      <c r="M32" s="32"/>
      <c r="O32" s="6">
        <f t="shared" si="5"/>
        <v>3.8194444444444454E-2</v>
      </c>
      <c r="P32" s="7" t="s">
        <v>1</v>
      </c>
      <c r="Q32" s="16">
        <f t="shared" si="6"/>
        <v>4.1666666666666678E-2</v>
      </c>
      <c r="R32" s="89" t="str">
        <f t="shared" si="0"/>
        <v/>
      </c>
      <c r="S32" s="178"/>
    </row>
    <row r="33" spans="2:19" ht="27" customHeight="1" x14ac:dyDescent="0.45">
      <c r="B33" s="176"/>
      <c r="C33" s="9">
        <f t="shared" si="1"/>
        <v>4.1666666666666678E-2</v>
      </c>
      <c r="D33" s="10" t="s">
        <v>1</v>
      </c>
      <c r="E33" s="11">
        <f t="shared" si="2"/>
        <v>4.5138888888888902E-2</v>
      </c>
      <c r="F33" s="33"/>
      <c r="G33" s="33"/>
      <c r="I33" s="9">
        <f t="shared" si="3"/>
        <v>4.1666666666666678E-2</v>
      </c>
      <c r="J33" s="10" t="s">
        <v>1</v>
      </c>
      <c r="K33" s="11">
        <f t="shared" si="4"/>
        <v>4.5138888888888902E-2</v>
      </c>
      <c r="L33" s="33"/>
      <c r="M33" s="33"/>
      <c r="O33" s="9">
        <f t="shared" si="5"/>
        <v>4.1666666666666678E-2</v>
      </c>
      <c r="P33" s="10" t="s">
        <v>1</v>
      </c>
      <c r="Q33" s="17">
        <f t="shared" si="6"/>
        <v>4.5138888888888902E-2</v>
      </c>
      <c r="R33" s="29" t="str">
        <f t="shared" si="0"/>
        <v/>
      </c>
      <c r="S33" s="179"/>
    </row>
    <row r="34" spans="2:19" ht="27" customHeight="1" x14ac:dyDescent="0.45">
      <c r="B34" s="173" t="s">
        <v>57</v>
      </c>
      <c r="C34" s="12">
        <f t="shared" si="1"/>
        <v>4.5138888888888902E-2</v>
      </c>
      <c r="D34" s="13" t="s">
        <v>1</v>
      </c>
      <c r="E34" s="14">
        <f t="shared" si="2"/>
        <v>4.8611111111111126E-2</v>
      </c>
      <c r="F34" s="31"/>
      <c r="G34" s="31"/>
      <c r="I34" s="12">
        <f t="shared" si="3"/>
        <v>4.5138888888888902E-2</v>
      </c>
      <c r="J34" s="13" t="s">
        <v>1</v>
      </c>
      <c r="K34" s="14">
        <f t="shared" si="4"/>
        <v>4.8611111111111126E-2</v>
      </c>
      <c r="L34" s="31"/>
      <c r="M34" s="40"/>
      <c r="O34" s="12">
        <f t="shared" si="5"/>
        <v>4.5138888888888902E-2</v>
      </c>
      <c r="P34" s="13" t="s">
        <v>1</v>
      </c>
      <c r="Q34" s="18">
        <f t="shared" si="6"/>
        <v>4.8611111111111126E-2</v>
      </c>
      <c r="R34" s="88" t="str">
        <f t="shared" si="0"/>
        <v/>
      </c>
      <c r="S34" s="40"/>
    </row>
    <row r="35" spans="2:19" ht="27" customHeight="1" x14ac:dyDescent="0.45">
      <c r="B35" s="173"/>
      <c r="C35" s="6">
        <f t="shared" si="1"/>
        <v>4.8611111111111126E-2</v>
      </c>
      <c r="D35" s="7" t="s">
        <v>1</v>
      </c>
      <c r="E35" s="8">
        <f t="shared" si="2"/>
        <v>5.208333333333335E-2</v>
      </c>
      <c r="F35" s="31"/>
      <c r="G35" s="31"/>
      <c r="I35" s="6">
        <f t="shared" si="3"/>
        <v>4.8611111111111126E-2</v>
      </c>
      <c r="J35" s="7" t="s">
        <v>1</v>
      </c>
      <c r="K35" s="8">
        <f t="shared" si="4"/>
        <v>5.208333333333335E-2</v>
      </c>
      <c r="L35" s="31"/>
      <c r="M35" s="40"/>
      <c r="O35" s="6">
        <f t="shared" si="5"/>
        <v>4.8611111111111126E-2</v>
      </c>
      <c r="P35" s="7" t="s">
        <v>1</v>
      </c>
      <c r="Q35" s="16">
        <f t="shared" si="6"/>
        <v>5.208333333333335E-2</v>
      </c>
      <c r="R35" s="89" t="str">
        <f t="shared" si="0"/>
        <v/>
      </c>
      <c r="S35" s="40"/>
    </row>
    <row r="36" spans="2:19" ht="27" customHeight="1" x14ac:dyDescent="0.45">
      <c r="B36" s="173"/>
      <c r="C36" s="6">
        <f t="shared" si="1"/>
        <v>5.208333333333335E-2</v>
      </c>
      <c r="D36" s="7" t="s">
        <v>1</v>
      </c>
      <c r="E36" s="8">
        <f t="shared" si="2"/>
        <v>5.5555555555555573E-2</v>
      </c>
      <c r="F36" s="32"/>
      <c r="G36" s="32"/>
      <c r="I36" s="6">
        <f t="shared" si="3"/>
        <v>5.208333333333335E-2</v>
      </c>
      <c r="J36" s="7" t="s">
        <v>1</v>
      </c>
      <c r="K36" s="8">
        <f t="shared" si="4"/>
        <v>5.5555555555555573E-2</v>
      </c>
      <c r="L36" s="32"/>
      <c r="M36" s="41"/>
      <c r="O36" s="6">
        <f t="shared" si="5"/>
        <v>5.208333333333335E-2</v>
      </c>
      <c r="P36" s="7" t="s">
        <v>1</v>
      </c>
      <c r="Q36" s="16">
        <f t="shared" si="6"/>
        <v>5.5555555555555573E-2</v>
      </c>
      <c r="R36" s="89" t="str">
        <f t="shared" si="0"/>
        <v/>
      </c>
      <c r="S36" s="40"/>
    </row>
    <row r="37" spans="2:19" ht="27" customHeight="1" x14ac:dyDescent="0.45">
      <c r="B37" s="173"/>
      <c r="C37" s="6">
        <f t="shared" si="1"/>
        <v>5.5555555555555573E-2</v>
      </c>
      <c r="D37" s="7" t="s">
        <v>1</v>
      </c>
      <c r="E37" s="8">
        <f t="shared" si="2"/>
        <v>5.9027777777777797E-2</v>
      </c>
      <c r="F37" s="32"/>
      <c r="G37" s="32"/>
      <c r="I37" s="6">
        <f t="shared" si="3"/>
        <v>5.5555555555555573E-2</v>
      </c>
      <c r="J37" s="7" t="s">
        <v>1</v>
      </c>
      <c r="K37" s="8">
        <f t="shared" si="4"/>
        <v>5.9027777777777797E-2</v>
      </c>
      <c r="L37" s="32"/>
      <c r="M37" s="41"/>
      <c r="O37" s="6">
        <f t="shared" si="5"/>
        <v>5.5555555555555573E-2</v>
      </c>
      <c r="P37" s="7" t="s">
        <v>1</v>
      </c>
      <c r="Q37" s="16">
        <f t="shared" si="6"/>
        <v>5.9027777777777797E-2</v>
      </c>
      <c r="R37" s="91" t="str">
        <f t="shared" si="0"/>
        <v/>
      </c>
      <c r="S37" s="40"/>
    </row>
    <row r="38" spans="2:19" ht="27" customHeight="1" x14ac:dyDescent="0.45">
      <c r="B38" s="173"/>
      <c r="C38" s="6">
        <f t="shared" si="1"/>
        <v>5.9027777777777797E-2</v>
      </c>
      <c r="D38" s="7" t="s">
        <v>1</v>
      </c>
      <c r="E38" s="8">
        <f t="shared" si="2"/>
        <v>6.2500000000000014E-2</v>
      </c>
      <c r="F38" s="32"/>
      <c r="G38" s="32"/>
      <c r="I38" s="6">
        <f t="shared" si="3"/>
        <v>5.9027777777777797E-2</v>
      </c>
      <c r="J38" s="7" t="s">
        <v>1</v>
      </c>
      <c r="K38" s="8">
        <f t="shared" si="4"/>
        <v>6.2500000000000014E-2</v>
      </c>
      <c r="L38" s="32"/>
      <c r="M38" s="41"/>
      <c r="O38" s="6">
        <f t="shared" si="5"/>
        <v>5.9027777777777797E-2</v>
      </c>
      <c r="P38" s="7" t="s">
        <v>1</v>
      </c>
      <c r="Q38" s="16">
        <f t="shared" si="6"/>
        <v>6.2500000000000014E-2</v>
      </c>
      <c r="R38" s="91" t="str">
        <f t="shared" si="0"/>
        <v/>
      </c>
      <c r="S38" s="40"/>
    </row>
    <row r="39" spans="2:19" ht="27" customHeight="1" x14ac:dyDescent="0.45">
      <c r="B39" s="173"/>
      <c r="C39" s="9">
        <f t="shared" si="1"/>
        <v>6.2500000000000014E-2</v>
      </c>
      <c r="D39" s="10" t="s">
        <v>1</v>
      </c>
      <c r="E39" s="11">
        <f t="shared" si="2"/>
        <v>6.5972222222222238E-2</v>
      </c>
      <c r="F39" s="33"/>
      <c r="G39" s="33"/>
      <c r="I39" s="9">
        <f t="shared" si="3"/>
        <v>6.2500000000000014E-2</v>
      </c>
      <c r="J39" s="10" t="s">
        <v>1</v>
      </c>
      <c r="K39" s="11">
        <f t="shared" si="4"/>
        <v>6.5972222222222238E-2</v>
      </c>
      <c r="L39" s="33"/>
      <c r="M39" s="124"/>
      <c r="O39" s="9">
        <f t="shared" si="5"/>
        <v>6.2500000000000014E-2</v>
      </c>
      <c r="P39" s="10" t="s">
        <v>1</v>
      </c>
      <c r="Q39" s="17">
        <f t="shared" si="6"/>
        <v>6.5972222222222238E-2</v>
      </c>
      <c r="R39" s="27" t="str">
        <f t="shared" si="0"/>
        <v/>
      </c>
      <c r="S39" s="124"/>
    </row>
    <row r="40" spans="2:19" x14ac:dyDescent="0.45">
      <c r="C40" s="2"/>
      <c r="D40" s="1"/>
      <c r="E40" s="2"/>
      <c r="R40" s="130"/>
    </row>
    <row r="41" spans="2:19" x14ac:dyDescent="0.45">
      <c r="C41" s="2"/>
      <c r="D41" s="1"/>
      <c r="E41" s="2"/>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sheetData>
  <mergeCells count="22">
    <mergeCell ref="B5:D5"/>
    <mergeCell ref="E5:G5"/>
    <mergeCell ref="B6:D6"/>
    <mergeCell ref="E6:G6"/>
    <mergeCell ref="B7:D7"/>
    <mergeCell ref="E7:G7"/>
    <mergeCell ref="B12:D12"/>
    <mergeCell ref="E12:G12"/>
    <mergeCell ref="B20:E20"/>
    <mergeCell ref="B8:D8"/>
    <mergeCell ref="E8:G8"/>
    <mergeCell ref="B9:D9"/>
    <mergeCell ref="E9:G9"/>
    <mergeCell ref="B10:D10"/>
    <mergeCell ref="B11:D11"/>
    <mergeCell ref="E11:G11"/>
    <mergeCell ref="B13:D13"/>
    <mergeCell ref="I20:K20"/>
    <mergeCell ref="O20:Q20"/>
    <mergeCell ref="B34:B39"/>
    <mergeCell ref="B21:B33"/>
    <mergeCell ref="S21:S33"/>
  </mergeCells>
  <phoneticPr fontId="1"/>
  <conditionalFormatting sqref="G21:G39">
    <cfRule type="expression" dxfId="7" priority="2">
      <formula>INT($E$13*1440)=INT($C21*1440)</formula>
    </cfRule>
  </conditionalFormatting>
  <pageMargins left="0.39370078740157483" right="0.39370078740157483" top="0.74803149606299213" bottom="0.74803149606299213" header="0.31496062992125984" footer="0.31496062992125984"/>
  <pageSetup paperSize="9" scale="5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EB259-6D39-4A14-BE22-BDBBF89BF879}">
  <dimension ref="A1:Q37"/>
  <sheetViews>
    <sheetView showGridLines="0" view="pageBreakPreview" zoomScale="70" zoomScaleNormal="85" zoomScaleSheetLayoutView="70" workbookViewId="0"/>
  </sheetViews>
  <sheetFormatPr defaultColWidth="8.59765625" defaultRowHeight="18" x14ac:dyDescent="0.45"/>
  <cols>
    <col min="1" max="1" width="2.19921875" style="22" customWidth="1"/>
    <col min="2" max="2" width="3.5" style="22" customWidth="1"/>
    <col min="3" max="4" width="8.59765625" style="22" customWidth="1"/>
    <col min="5" max="17" width="8.59765625" style="22"/>
    <col min="18" max="18" width="8.59765625" style="22" customWidth="1"/>
    <col min="19" max="16384" width="8.59765625" style="22"/>
  </cols>
  <sheetData>
    <row r="1" spans="2:7" x14ac:dyDescent="0.45">
      <c r="C1" s="55"/>
      <c r="D1" s="48"/>
      <c r="E1" s="55"/>
    </row>
    <row r="2" spans="2:7" x14ac:dyDescent="0.45">
      <c r="B2" s="22" t="s">
        <v>32</v>
      </c>
    </row>
    <row r="3" spans="2:7" ht="21.6" x14ac:dyDescent="0.45">
      <c r="B3" s="105" t="s">
        <v>62</v>
      </c>
    </row>
    <row r="5" spans="2:7" x14ac:dyDescent="0.45">
      <c r="B5" s="189" t="s">
        <v>0</v>
      </c>
      <c r="C5" s="190"/>
      <c r="D5" s="191"/>
      <c r="E5" s="199" t="s">
        <v>15</v>
      </c>
      <c r="F5" s="199"/>
      <c r="G5" s="199"/>
    </row>
    <row r="6" spans="2:7" x14ac:dyDescent="0.45">
      <c r="B6" s="189" t="s">
        <v>3</v>
      </c>
      <c r="C6" s="190"/>
      <c r="D6" s="191"/>
      <c r="E6" s="199" t="s">
        <v>31</v>
      </c>
      <c r="F6" s="199"/>
      <c r="G6" s="199"/>
    </row>
    <row r="7" spans="2:7" x14ac:dyDescent="0.45">
      <c r="B7" s="182" t="s">
        <v>22</v>
      </c>
      <c r="C7" s="183"/>
      <c r="D7" s="184"/>
      <c r="E7" s="199" t="s">
        <v>19</v>
      </c>
      <c r="F7" s="199"/>
      <c r="G7" s="199"/>
    </row>
    <row r="8" spans="2:7" x14ac:dyDescent="0.45">
      <c r="B8" s="182" t="s">
        <v>5</v>
      </c>
      <c r="C8" s="183"/>
      <c r="D8" s="184"/>
      <c r="E8" s="207">
        <v>500</v>
      </c>
      <c r="F8" s="208"/>
      <c r="G8" s="209"/>
    </row>
    <row r="9" spans="2:7" x14ac:dyDescent="0.45">
      <c r="B9" s="189" t="s">
        <v>7</v>
      </c>
      <c r="C9" s="190"/>
      <c r="D9" s="191"/>
      <c r="E9" s="122">
        <v>0.45833333333333331</v>
      </c>
      <c r="F9" s="120" t="s">
        <v>1</v>
      </c>
      <c r="G9" s="21">
        <f>E9+TIME(1,30,0)</f>
        <v>0.52083333333333326</v>
      </c>
    </row>
    <row r="10" spans="2:7" x14ac:dyDescent="0.45">
      <c r="B10" s="189" t="s">
        <v>33</v>
      </c>
      <c r="C10" s="190"/>
      <c r="D10" s="191"/>
      <c r="E10" s="199" t="s">
        <v>39</v>
      </c>
      <c r="F10" s="199"/>
      <c r="G10" s="199"/>
    </row>
    <row r="11" spans="2:7" x14ac:dyDescent="0.45">
      <c r="B11" s="189" t="s">
        <v>34</v>
      </c>
      <c r="C11" s="190"/>
      <c r="D11" s="191"/>
      <c r="E11" s="199" t="s">
        <v>38</v>
      </c>
      <c r="F11" s="199"/>
      <c r="G11" s="199"/>
    </row>
    <row r="12" spans="2:7" x14ac:dyDescent="0.45">
      <c r="B12" s="180" t="s">
        <v>35</v>
      </c>
      <c r="C12" s="180"/>
      <c r="D12" s="180"/>
      <c r="E12" s="230">
        <v>3.9E-2</v>
      </c>
      <c r="F12" s="230"/>
      <c r="G12" s="230"/>
    </row>
    <row r="13" spans="2:7" x14ac:dyDescent="0.45">
      <c r="B13" s="47" t="s">
        <v>9</v>
      </c>
      <c r="C13" s="48"/>
      <c r="D13" s="48"/>
      <c r="E13" s="78"/>
      <c r="F13" s="78"/>
      <c r="G13" s="78"/>
    </row>
    <row r="14" spans="2:7" x14ac:dyDescent="0.45">
      <c r="B14" s="22" t="s">
        <v>36</v>
      </c>
      <c r="C14" s="48"/>
      <c r="D14" s="48"/>
    </row>
    <row r="15" spans="2:7" x14ac:dyDescent="0.45">
      <c r="B15" s="30" t="s">
        <v>63</v>
      </c>
      <c r="C15" s="48"/>
      <c r="D15" s="48"/>
    </row>
    <row r="16" spans="2:7" x14ac:dyDescent="0.45">
      <c r="B16" s="30"/>
      <c r="C16" s="48"/>
      <c r="D16" s="48"/>
    </row>
    <row r="18" spans="1:17" x14ac:dyDescent="0.45">
      <c r="B18" s="22" t="s">
        <v>24</v>
      </c>
      <c r="H18" s="22" t="s">
        <v>25</v>
      </c>
      <c r="M18" s="22" t="s">
        <v>26</v>
      </c>
    </row>
    <row r="19" spans="1:17" ht="54" x14ac:dyDescent="0.45">
      <c r="B19" s="180" t="s">
        <v>2</v>
      </c>
      <c r="C19" s="180"/>
      <c r="D19" s="180"/>
      <c r="E19" s="180"/>
      <c r="F19" s="49" t="s">
        <v>27</v>
      </c>
      <c r="G19" s="48"/>
      <c r="H19" s="189" t="s">
        <v>2</v>
      </c>
      <c r="I19" s="190"/>
      <c r="J19" s="191"/>
      <c r="K19" s="49" t="s">
        <v>28</v>
      </c>
      <c r="L19" s="48"/>
      <c r="M19" s="189" t="s">
        <v>2</v>
      </c>
      <c r="N19" s="190"/>
      <c r="O19" s="191"/>
      <c r="P19" s="50" t="s">
        <v>29</v>
      </c>
      <c r="Q19" s="25" t="s">
        <v>30</v>
      </c>
    </row>
    <row r="20" spans="1:17" ht="27" customHeight="1" x14ac:dyDescent="0.45">
      <c r="A20" s="48"/>
      <c r="B20" s="174" t="s">
        <v>8</v>
      </c>
      <c r="C20" s="51">
        <f>E9</f>
        <v>0.45833333333333331</v>
      </c>
      <c r="D20" s="52" t="s">
        <v>1</v>
      </c>
      <c r="E20" s="53">
        <f>C20+TIME(0,5,0)</f>
        <v>0.46180555555555552</v>
      </c>
      <c r="F20" s="54">
        <v>1000</v>
      </c>
      <c r="G20" s="55"/>
      <c r="H20" s="51">
        <f>C20</f>
        <v>0.45833333333333331</v>
      </c>
      <c r="I20" s="52" t="s">
        <v>1</v>
      </c>
      <c r="J20" s="53">
        <f>H20+TIME(0,5,0)</f>
        <v>0.46180555555555552</v>
      </c>
      <c r="K20" s="76">
        <v>1000</v>
      </c>
      <c r="L20" s="55"/>
      <c r="M20" s="51">
        <f>H20</f>
        <v>0.45833333333333331</v>
      </c>
      <c r="N20" s="52" t="s">
        <v>1</v>
      </c>
      <c r="O20" s="56">
        <f>M20+TIME(0,5,0)</f>
        <v>0.46180555555555552</v>
      </c>
      <c r="P20" s="79">
        <f>F20-K20</f>
        <v>0</v>
      </c>
      <c r="Q20" s="225" t="s">
        <v>11</v>
      </c>
    </row>
    <row r="21" spans="1:17" ht="27" customHeight="1" x14ac:dyDescent="0.45">
      <c r="A21" s="48"/>
      <c r="B21" s="228"/>
      <c r="C21" s="58">
        <f>E20</f>
        <v>0.46180555555555552</v>
      </c>
      <c r="D21" s="59" t="s">
        <v>1</v>
      </c>
      <c r="E21" s="60">
        <f>C21+TIME(0,5,0)</f>
        <v>0.46527777777777773</v>
      </c>
      <c r="F21" s="83">
        <v>1050</v>
      </c>
      <c r="G21" s="48"/>
      <c r="H21" s="58">
        <f>J20</f>
        <v>0.46180555555555552</v>
      </c>
      <c r="I21" s="59" t="s">
        <v>1</v>
      </c>
      <c r="J21" s="60">
        <f>H21+TIME(0,5,0)</f>
        <v>0.46527777777777773</v>
      </c>
      <c r="K21" s="83">
        <v>1000</v>
      </c>
      <c r="L21" s="48"/>
      <c r="M21" s="58">
        <f>O20</f>
        <v>0.46180555555555552</v>
      </c>
      <c r="N21" s="59" t="s">
        <v>1</v>
      </c>
      <c r="O21" s="61">
        <f>M21+TIME(0,5,0)</f>
        <v>0.46527777777777773</v>
      </c>
      <c r="P21" s="81">
        <f t="shared" ref="P21:P33" si="0">F21-K21</f>
        <v>50</v>
      </c>
      <c r="Q21" s="226"/>
    </row>
    <row r="22" spans="1:17" ht="27" customHeight="1" x14ac:dyDescent="0.45">
      <c r="A22" s="48"/>
      <c r="B22" s="228"/>
      <c r="C22" s="58">
        <f t="shared" ref="C22:C37" si="1">E21</f>
        <v>0.46527777777777773</v>
      </c>
      <c r="D22" s="59" t="s">
        <v>1</v>
      </c>
      <c r="E22" s="60">
        <f t="shared" ref="E22:E37" si="2">C22+TIME(0,5,0)</f>
        <v>0.46874999999999994</v>
      </c>
      <c r="F22" s="77" t="s">
        <v>13</v>
      </c>
      <c r="G22" s="55"/>
      <c r="H22" s="58">
        <f t="shared" ref="H22:H37" si="3">J21</f>
        <v>0.46527777777777773</v>
      </c>
      <c r="I22" s="59" t="s">
        <v>1</v>
      </c>
      <c r="J22" s="60">
        <f t="shared" ref="J22:J37" si="4">H22+TIME(0,5,0)</f>
        <v>0.46874999999999994</v>
      </c>
      <c r="K22" s="77" t="s">
        <v>13</v>
      </c>
      <c r="L22" s="55"/>
      <c r="M22" s="58">
        <f t="shared" ref="M22:M37" si="5">O21</f>
        <v>0.46527777777777773</v>
      </c>
      <c r="N22" s="59" t="s">
        <v>1</v>
      </c>
      <c r="O22" s="61">
        <f t="shared" ref="O22:O37" si="6">M22+TIME(0,5,0)</f>
        <v>0.46874999999999994</v>
      </c>
      <c r="P22" s="64" t="s">
        <v>13</v>
      </c>
      <c r="Q22" s="226"/>
    </row>
    <row r="23" spans="1:17" ht="27" customHeight="1" x14ac:dyDescent="0.45">
      <c r="B23" s="228"/>
      <c r="C23" s="58">
        <f t="shared" si="1"/>
        <v>0.46874999999999994</v>
      </c>
      <c r="D23" s="59" t="s">
        <v>1</v>
      </c>
      <c r="E23" s="60">
        <f t="shared" si="2"/>
        <v>0.47222222222222215</v>
      </c>
      <c r="F23" s="77" t="s">
        <v>13</v>
      </c>
      <c r="H23" s="58">
        <f t="shared" si="3"/>
        <v>0.46874999999999994</v>
      </c>
      <c r="I23" s="59" t="s">
        <v>1</v>
      </c>
      <c r="J23" s="60">
        <f t="shared" si="4"/>
        <v>0.47222222222222215</v>
      </c>
      <c r="K23" s="77" t="s">
        <v>13</v>
      </c>
      <c r="M23" s="58">
        <f t="shared" si="5"/>
        <v>0.46874999999999994</v>
      </c>
      <c r="N23" s="59" t="s">
        <v>1</v>
      </c>
      <c r="O23" s="61">
        <f t="shared" si="6"/>
        <v>0.47222222222222215</v>
      </c>
      <c r="P23" s="64" t="s">
        <v>13</v>
      </c>
      <c r="Q23" s="226"/>
    </row>
    <row r="24" spans="1:17" ht="27" customHeight="1" x14ac:dyDescent="0.45">
      <c r="B24" s="228"/>
      <c r="C24" s="58">
        <f t="shared" si="1"/>
        <v>0.47222222222222215</v>
      </c>
      <c r="D24" s="59" t="s">
        <v>1</v>
      </c>
      <c r="E24" s="60">
        <f t="shared" si="2"/>
        <v>0.47569444444444436</v>
      </c>
      <c r="F24" s="77" t="s">
        <v>13</v>
      </c>
      <c r="H24" s="58">
        <f t="shared" si="3"/>
        <v>0.47222222222222215</v>
      </c>
      <c r="I24" s="59" t="s">
        <v>1</v>
      </c>
      <c r="J24" s="60">
        <f t="shared" si="4"/>
        <v>0.47569444444444436</v>
      </c>
      <c r="K24" s="77" t="s">
        <v>13</v>
      </c>
      <c r="M24" s="58">
        <f t="shared" si="5"/>
        <v>0.47222222222222215</v>
      </c>
      <c r="N24" s="59" t="s">
        <v>1</v>
      </c>
      <c r="O24" s="61">
        <f t="shared" si="6"/>
        <v>0.47569444444444436</v>
      </c>
      <c r="P24" s="64" t="s">
        <v>13</v>
      </c>
      <c r="Q24" s="226"/>
    </row>
    <row r="25" spans="1:17" ht="27" customHeight="1" x14ac:dyDescent="0.45">
      <c r="B25" s="228"/>
      <c r="C25" s="58">
        <f t="shared" si="1"/>
        <v>0.47569444444444436</v>
      </c>
      <c r="D25" s="59" t="s">
        <v>1</v>
      </c>
      <c r="E25" s="60">
        <f t="shared" si="2"/>
        <v>0.47916666666666657</v>
      </c>
      <c r="F25" s="84"/>
      <c r="H25" s="58">
        <f t="shared" si="3"/>
        <v>0.47569444444444436</v>
      </c>
      <c r="I25" s="59" t="s">
        <v>1</v>
      </c>
      <c r="J25" s="60">
        <f t="shared" si="4"/>
        <v>0.47916666666666657</v>
      </c>
      <c r="K25" s="84"/>
      <c r="M25" s="58">
        <f t="shared" si="5"/>
        <v>0.47569444444444436</v>
      </c>
      <c r="N25" s="59" t="s">
        <v>1</v>
      </c>
      <c r="O25" s="61">
        <f t="shared" si="6"/>
        <v>0.47916666666666657</v>
      </c>
      <c r="P25" s="81"/>
      <c r="Q25" s="226"/>
    </row>
    <row r="26" spans="1:17" ht="27" customHeight="1" x14ac:dyDescent="0.45">
      <c r="B26" s="228"/>
      <c r="C26" s="58">
        <f t="shared" si="1"/>
        <v>0.47916666666666657</v>
      </c>
      <c r="D26" s="59" t="s">
        <v>1</v>
      </c>
      <c r="E26" s="60">
        <f t="shared" si="2"/>
        <v>0.48263888888888878</v>
      </c>
      <c r="F26" s="84"/>
      <c r="H26" s="58">
        <f t="shared" si="3"/>
        <v>0.47916666666666657</v>
      </c>
      <c r="I26" s="59" t="s">
        <v>1</v>
      </c>
      <c r="J26" s="60">
        <f t="shared" si="4"/>
        <v>0.48263888888888878</v>
      </c>
      <c r="K26" s="84"/>
      <c r="M26" s="58">
        <f t="shared" si="5"/>
        <v>0.47916666666666657</v>
      </c>
      <c r="N26" s="59" t="s">
        <v>1</v>
      </c>
      <c r="O26" s="61">
        <f t="shared" si="6"/>
        <v>0.48263888888888878</v>
      </c>
      <c r="P26" s="81"/>
      <c r="Q26" s="226"/>
    </row>
    <row r="27" spans="1:17" ht="27" customHeight="1" x14ac:dyDescent="0.45">
      <c r="B27" s="228"/>
      <c r="C27" s="58">
        <f t="shared" si="1"/>
        <v>0.48263888888888878</v>
      </c>
      <c r="D27" s="59" t="s">
        <v>1</v>
      </c>
      <c r="E27" s="60">
        <f t="shared" si="2"/>
        <v>0.48611111111111099</v>
      </c>
      <c r="F27" s="84"/>
      <c r="H27" s="58">
        <f t="shared" si="3"/>
        <v>0.48263888888888878</v>
      </c>
      <c r="I27" s="59" t="s">
        <v>1</v>
      </c>
      <c r="J27" s="60">
        <f t="shared" si="4"/>
        <v>0.48611111111111099</v>
      </c>
      <c r="K27" s="84"/>
      <c r="M27" s="58">
        <f t="shared" si="5"/>
        <v>0.48263888888888878</v>
      </c>
      <c r="N27" s="59" t="s">
        <v>1</v>
      </c>
      <c r="O27" s="61">
        <f t="shared" si="6"/>
        <v>0.48611111111111099</v>
      </c>
      <c r="P27" s="81"/>
      <c r="Q27" s="226"/>
    </row>
    <row r="28" spans="1:17" ht="27" customHeight="1" x14ac:dyDescent="0.45">
      <c r="B28" s="228"/>
      <c r="C28" s="58">
        <f t="shared" si="1"/>
        <v>0.48611111111111099</v>
      </c>
      <c r="D28" s="59" t="s">
        <v>1</v>
      </c>
      <c r="E28" s="60">
        <f t="shared" si="2"/>
        <v>0.4895833333333332</v>
      </c>
      <c r="F28" s="84"/>
      <c r="H28" s="58">
        <f t="shared" si="3"/>
        <v>0.48611111111111099</v>
      </c>
      <c r="I28" s="59" t="s">
        <v>1</v>
      </c>
      <c r="J28" s="60">
        <f t="shared" si="4"/>
        <v>0.4895833333333332</v>
      </c>
      <c r="K28" s="84"/>
      <c r="M28" s="58">
        <f t="shared" si="5"/>
        <v>0.48611111111111099</v>
      </c>
      <c r="N28" s="59" t="s">
        <v>1</v>
      </c>
      <c r="O28" s="61">
        <f t="shared" si="6"/>
        <v>0.4895833333333332</v>
      </c>
      <c r="P28" s="81"/>
      <c r="Q28" s="226"/>
    </row>
    <row r="29" spans="1:17" ht="27" customHeight="1" x14ac:dyDescent="0.45">
      <c r="B29" s="228"/>
      <c r="C29" s="58">
        <f t="shared" si="1"/>
        <v>0.4895833333333332</v>
      </c>
      <c r="D29" s="59" t="s">
        <v>1</v>
      </c>
      <c r="E29" s="60">
        <f t="shared" si="2"/>
        <v>0.49305555555555541</v>
      </c>
      <c r="F29" s="84"/>
      <c r="H29" s="58">
        <f t="shared" si="3"/>
        <v>0.4895833333333332</v>
      </c>
      <c r="I29" s="59" t="s">
        <v>1</v>
      </c>
      <c r="J29" s="60">
        <f t="shared" si="4"/>
        <v>0.49305555555555541</v>
      </c>
      <c r="K29" s="84"/>
      <c r="M29" s="58">
        <f t="shared" si="5"/>
        <v>0.4895833333333332</v>
      </c>
      <c r="N29" s="59" t="s">
        <v>1</v>
      </c>
      <c r="O29" s="61">
        <f t="shared" si="6"/>
        <v>0.49305555555555541</v>
      </c>
      <c r="P29" s="81"/>
      <c r="Q29" s="226"/>
    </row>
    <row r="30" spans="1:17" ht="27" customHeight="1" x14ac:dyDescent="0.45">
      <c r="B30" s="228"/>
      <c r="C30" s="58">
        <f t="shared" si="1"/>
        <v>0.49305555555555541</v>
      </c>
      <c r="D30" s="59" t="s">
        <v>1</v>
      </c>
      <c r="E30" s="60">
        <f t="shared" si="2"/>
        <v>0.49652777777777762</v>
      </c>
      <c r="F30" s="84"/>
      <c r="H30" s="58">
        <f t="shared" si="3"/>
        <v>0.49305555555555541</v>
      </c>
      <c r="I30" s="59" t="s">
        <v>1</v>
      </c>
      <c r="J30" s="60">
        <f t="shared" si="4"/>
        <v>0.49652777777777762</v>
      </c>
      <c r="K30" s="84"/>
      <c r="M30" s="58">
        <f t="shared" si="5"/>
        <v>0.49305555555555541</v>
      </c>
      <c r="N30" s="59" t="s">
        <v>1</v>
      </c>
      <c r="O30" s="61">
        <f t="shared" si="6"/>
        <v>0.49652777777777762</v>
      </c>
      <c r="P30" s="81"/>
      <c r="Q30" s="226"/>
    </row>
    <row r="31" spans="1:17" ht="27" customHeight="1" x14ac:dyDescent="0.45">
      <c r="B31" s="229"/>
      <c r="C31" s="66">
        <f t="shared" si="1"/>
        <v>0.49652777777777762</v>
      </c>
      <c r="D31" s="67" t="s">
        <v>1</v>
      </c>
      <c r="E31" s="68">
        <f t="shared" si="2"/>
        <v>0.49999999999999983</v>
      </c>
      <c r="F31" s="85"/>
      <c r="H31" s="66">
        <f t="shared" si="3"/>
        <v>0.49652777777777762</v>
      </c>
      <c r="I31" s="67" t="s">
        <v>1</v>
      </c>
      <c r="J31" s="68">
        <f t="shared" si="4"/>
        <v>0.49999999999999983</v>
      </c>
      <c r="K31" s="85"/>
      <c r="M31" s="66">
        <f t="shared" si="5"/>
        <v>0.49652777777777762</v>
      </c>
      <c r="N31" s="67" t="s">
        <v>1</v>
      </c>
      <c r="O31" s="70">
        <f t="shared" si="6"/>
        <v>0.49999999999999983</v>
      </c>
      <c r="P31" s="82"/>
      <c r="Q31" s="227"/>
    </row>
    <row r="32" spans="1:17" ht="27" customHeight="1" x14ac:dyDescent="0.45">
      <c r="B32" s="173" t="s">
        <v>57</v>
      </c>
      <c r="C32" s="72">
        <f t="shared" si="1"/>
        <v>0.49999999999999983</v>
      </c>
      <c r="D32" s="73" t="s">
        <v>1</v>
      </c>
      <c r="E32" s="74">
        <f t="shared" si="2"/>
        <v>0.5034722222222221</v>
      </c>
      <c r="F32" s="76">
        <v>2000</v>
      </c>
      <c r="H32" s="72">
        <f t="shared" si="3"/>
        <v>0.49999999999999983</v>
      </c>
      <c r="I32" s="73" t="s">
        <v>1</v>
      </c>
      <c r="J32" s="74">
        <f t="shared" si="4"/>
        <v>0.5034722222222221</v>
      </c>
      <c r="K32" s="76">
        <v>1500</v>
      </c>
      <c r="M32" s="72">
        <f t="shared" si="5"/>
        <v>0.49999999999999983</v>
      </c>
      <c r="N32" s="73" t="s">
        <v>1</v>
      </c>
      <c r="O32" s="75">
        <f t="shared" si="6"/>
        <v>0.5034722222222221</v>
      </c>
      <c r="P32" s="57">
        <f t="shared" si="0"/>
        <v>500</v>
      </c>
      <c r="Q32" s="76">
        <v>500</v>
      </c>
    </row>
    <row r="33" spans="2:17" ht="27" customHeight="1" x14ac:dyDescent="0.45">
      <c r="B33" s="173"/>
      <c r="C33" s="58">
        <f t="shared" si="1"/>
        <v>0.5034722222222221</v>
      </c>
      <c r="D33" s="59" t="s">
        <v>1</v>
      </c>
      <c r="E33" s="60">
        <f t="shared" si="2"/>
        <v>0.50694444444444431</v>
      </c>
      <c r="F33" s="83">
        <v>2050</v>
      </c>
      <c r="H33" s="58">
        <f t="shared" si="3"/>
        <v>0.5034722222222221</v>
      </c>
      <c r="I33" s="59" t="s">
        <v>1</v>
      </c>
      <c r="J33" s="60">
        <f t="shared" si="4"/>
        <v>0.50694444444444431</v>
      </c>
      <c r="K33" s="83">
        <v>1550</v>
      </c>
      <c r="M33" s="58">
        <f t="shared" si="5"/>
        <v>0.5034722222222221</v>
      </c>
      <c r="N33" s="59" t="s">
        <v>1</v>
      </c>
      <c r="O33" s="61">
        <f t="shared" si="6"/>
        <v>0.50694444444444431</v>
      </c>
      <c r="P33" s="62">
        <f t="shared" si="0"/>
        <v>500</v>
      </c>
      <c r="Q33" s="83">
        <v>500</v>
      </c>
    </row>
    <row r="34" spans="2:17" ht="27" customHeight="1" x14ac:dyDescent="0.45">
      <c r="B34" s="173"/>
      <c r="C34" s="58">
        <f t="shared" si="1"/>
        <v>0.50694444444444431</v>
      </c>
      <c r="D34" s="59" t="s">
        <v>1</v>
      </c>
      <c r="E34" s="60">
        <f t="shared" si="2"/>
        <v>0.51041666666666652</v>
      </c>
      <c r="F34" s="77" t="s">
        <v>13</v>
      </c>
      <c r="H34" s="58">
        <f t="shared" si="3"/>
        <v>0.50694444444444431</v>
      </c>
      <c r="I34" s="59" t="s">
        <v>1</v>
      </c>
      <c r="J34" s="60">
        <f t="shared" si="4"/>
        <v>0.51041666666666652</v>
      </c>
      <c r="K34" s="77" t="s">
        <v>13</v>
      </c>
      <c r="M34" s="58">
        <f t="shared" si="5"/>
        <v>0.50694444444444431</v>
      </c>
      <c r="N34" s="59" t="s">
        <v>1</v>
      </c>
      <c r="O34" s="61">
        <f t="shared" si="6"/>
        <v>0.51041666666666652</v>
      </c>
      <c r="P34" s="64" t="s">
        <v>13</v>
      </c>
      <c r="Q34" s="77" t="s">
        <v>13</v>
      </c>
    </row>
    <row r="35" spans="2:17" ht="27" customHeight="1" x14ac:dyDescent="0.45">
      <c r="B35" s="173"/>
      <c r="C35" s="58">
        <f t="shared" si="1"/>
        <v>0.51041666666666652</v>
      </c>
      <c r="D35" s="59" t="s">
        <v>1</v>
      </c>
      <c r="E35" s="60">
        <f t="shared" si="2"/>
        <v>0.51388888888888873</v>
      </c>
      <c r="F35" s="77" t="s">
        <v>13</v>
      </c>
      <c r="H35" s="58">
        <f t="shared" si="3"/>
        <v>0.51041666666666652</v>
      </c>
      <c r="I35" s="59" t="s">
        <v>1</v>
      </c>
      <c r="J35" s="60">
        <f t="shared" si="4"/>
        <v>0.51388888888888873</v>
      </c>
      <c r="K35" s="77" t="s">
        <v>13</v>
      </c>
      <c r="M35" s="58">
        <f t="shared" si="5"/>
        <v>0.51041666666666652</v>
      </c>
      <c r="N35" s="59" t="s">
        <v>1</v>
      </c>
      <c r="O35" s="61">
        <f t="shared" si="6"/>
        <v>0.51388888888888873</v>
      </c>
      <c r="P35" s="64" t="s">
        <v>13</v>
      </c>
      <c r="Q35" s="77" t="s">
        <v>13</v>
      </c>
    </row>
    <row r="36" spans="2:17" ht="27" customHeight="1" x14ac:dyDescent="0.45">
      <c r="B36" s="173"/>
      <c r="C36" s="58">
        <f t="shared" si="1"/>
        <v>0.51388888888888873</v>
      </c>
      <c r="D36" s="59" t="s">
        <v>1</v>
      </c>
      <c r="E36" s="60">
        <f t="shared" si="2"/>
        <v>0.51736111111111094</v>
      </c>
      <c r="F36" s="77" t="s">
        <v>13</v>
      </c>
      <c r="H36" s="58">
        <f t="shared" si="3"/>
        <v>0.51388888888888873</v>
      </c>
      <c r="I36" s="59" t="s">
        <v>1</v>
      </c>
      <c r="J36" s="60">
        <f t="shared" si="4"/>
        <v>0.51736111111111094</v>
      </c>
      <c r="K36" s="77" t="s">
        <v>13</v>
      </c>
      <c r="M36" s="58">
        <f t="shared" si="5"/>
        <v>0.51388888888888873</v>
      </c>
      <c r="N36" s="59" t="s">
        <v>1</v>
      </c>
      <c r="O36" s="61">
        <f t="shared" si="6"/>
        <v>0.51736111111111094</v>
      </c>
      <c r="P36" s="64" t="s">
        <v>13</v>
      </c>
      <c r="Q36" s="77" t="s">
        <v>13</v>
      </c>
    </row>
    <row r="37" spans="2:17" ht="27" customHeight="1" x14ac:dyDescent="0.45">
      <c r="B37" s="173"/>
      <c r="C37" s="66">
        <f t="shared" si="1"/>
        <v>0.51736111111111094</v>
      </c>
      <c r="D37" s="67" t="s">
        <v>1</v>
      </c>
      <c r="E37" s="68">
        <f t="shared" si="2"/>
        <v>0.52083333333333315</v>
      </c>
      <c r="F37" s="69"/>
      <c r="H37" s="66">
        <f t="shared" si="3"/>
        <v>0.51736111111111094</v>
      </c>
      <c r="I37" s="67" t="s">
        <v>1</v>
      </c>
      <c r="J37" s="68">
        <f t="shared" si="4"/>
        <v>0.52083333333333315</v>
      </c>
      <c r="K37" s="69"/>
      <c r="M37" s="66">
        <f t="shared" si="5"/>
        <v>0.51736111111111094</v>
      </c>
      <c r="N37" s="67" t="s">
        <v>1</v>
      </c>
      <c r="O37" s="70">
        <f t="shared" si="6"/>
        <v>0.52083333333333315</v>
      </c>
      <c r="P37" s="71"/>
      <c r="Q37" s="69"/>
    </row>
  </sheetData>
  <mergeCells count="21">
    <mergeCell ref="B11:D11"/>
    <mergeCell ref="E11:G11"/>
    <mergeCell ref="B5:D5"/>
    <mergeCell ref="E5:G5"/>
    <mergeCell ref="B6:D6"/>
    <mergeCell ref="E6:G6"/>
    <mergeCell ref="B7:D7"/>
    <mergeCell ref="E7:G7"/>
    <mergeCell ref="B8:D8"/>
    <mergeCell ref="E8:G8"/>
    <mergeCell ref="B9:D9"/>
    <mergeCell ref="B10:D10"/>
    <mergeCell ref="E10:G10"/>
    <mergeCell ref="Q20:Q31"/>
    <mergeCell ref="B32:B37"/>
    <mergeCell ref="B12:D12"/>
    <mergeCell ref="E12:G12"/>
    <mergeCell ref="B19:E19"/>
    <mergeCell ref="H19:J19"/>
    <mergeCell ref="M19:O19"/>
    <mergeCell ref="B20:B31"/>
  </mergeCells>
  <phoneticPr fontId="1"/>
  <pageMargins left="0.70866141732283472" right="0.70866141732283472" top="0.74803149606299213" bottom="0.74803149606299213" header="0.31496062992125984" footer="0.31496062992125984"/>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E178-0B9E-4F46-B8A1-6688B20661AB}">
  <sheetPr>
    <pageSetUpPr fitToPage="1"/>
  </sheetPr>
  <dimension ref="A1:V50"/>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4.19921875" style="20" customWidth="1"/>
    <col min="3" max="4" width="9.19921875" style="20" customWidth="1"/>
    <col min="5" max="10" width="9" style="20"/>
    <col min="11" max="11" width="9" style="20" customWidth="1"/>
    <col min="12" max="19" width="9" style="20"/>
    <col min="20" max="20" width="9.19921875" style="20" customWidth="1"/>
    <col min="21" max="21" width="9" style="20"/>
    <col min="22" max="22" width="9" style="20" hidden="1" customWidth="1"/>
    <col min="23" max="23" width="9.69921875" style="20" customWidth="1"/>
    <col min="24" max="24" width="9" style="20" customWidth="1"/>
    <col min="25" max="25" width="3.59765625" style="20" customWidth="1"/>
    <col min="26" max="16384" width="9" style="20"/>
  </cols>
  <sheetData>
    <row r="1" spans="2:22" s="22" customFormat="1" ht="19.5" customHeight="1" x14ac:dyDescent="0.45">
      <c r="F1" s="48"/>
    </row>
    <row r="2" spans="2:22" s="22" customFormat="1" x14ac:dyDescent="0.45">
      <c r="B2" s="22" t="s">
        <v>32</v>
      </c>
      <c r="F2" s="48"/>
    </row>
    <row r="3" spans="2:22" s="22" customFormat="1" ht="22.2" x14ac:dyDescent="0.45">
      <c r="B3" s="104" t="s">
        <v>49</v>
      </c>
      <c r="F3" s="48"/>
    </row>
    <row r="4" spans="2:22" x14ac:dyDescent="0.45">
      <c r="B4" s="22"/>
    </row>
    <row r="5" spans="2:22" ht="5.25" customHeight="1" x14ac:dyDescent="0.45">
      <c r="B5" s="104"/>
    </row>
    <row r="6" spans="2:22" ht="13.5" customHeight="1" x14ac:dyDescent="0.45"/>
    <row r="7" spans="2:22" x14ac:dyDescent="0.45">
      <c r="B7" s="233" t="s">
        <v>0</v>
      </c>
      <c r="C7" s="234"/>
      <c r="D7" s="235"/>
      <c r="E7" s="181"/>
      <c r="F7" s="181"/>
      <c r="G7" s="181"/>
    </row>
    <row r="8" spans="2:22" x14ac:dyDescent="0.45">
      <c r="B8" s="233" t="s">
        <v>3</v>
      </c>
      <c r="C8" s="234"/>
      <c r="D8" s="235"/>
      <c r="E8" s="181"/>
      <c r="F8" s="181"/>
      <c r="G8" s="181"/>
    </row>
    <row r="9" spans="2:22" x14ac:dyDescent="0.45">
      <c r="B9" s="236" t="s">
        <v>22</v>
      </c>
      <c r="C9" s="237"/>
      <c r="D9" s="238"/>
      <c r="E9" s="181"/>
      <c r="F9" s="181"/>
      <c r="G9" s="181"/>
    </row>
    <row r="10" spans="2:22" x14ac:dyDescent="0.45">
      <c r="B10" s="236" t="s">
        <v>5</v>
      </c>
      <c r="C10" s="237"/>
      <c r="D10" s="238"/>
      <c r="E10" s="185"/>
      <c r="F10" s="186"/>
      <c r="G10" s="187"/>
    </row>
    <row r="11" spans="2:22" x14ac:dyDescent="0.45">
      <c r="B11" s="233" t="s">
        <v>7</v>
      </c>
      <c r="C11" s="234"/>
      <c r="D11" s="235"/>
      <c r="E11" s="121"/>
      <c r="F11" s="123" t="s">
        <v>1</v>
      </c>
      <c r="G11" s="106">
        <f>E11+TIME(1,35,0)</f>
        <v>6.5972222222222224E-2</v>
      </c>
    </row>
    <row r="12" spans="2:22" x14ac:dyDescent="0.45">
      <c r="B12" s="233" t="s">
        <v>51</v>
      </c>
      <c r="C12" s="234"/>
      <c r="D12" s="235"/>
      <c r="E12" s="181"/>
      <c r="F12" s="231"/>
      <c r="G12" s="231"/>
      <c r="U12" s="107"/>
    </row>
    <row r="13" spans="2:22" x14ac:dyDescent="0.45">
      <c r="B13" s="233" t="s">
        <v>34</v>
      </c>
      <c r="C13" s="234"/>
      <c r="D13" s="235"/>
      <c r="E13" s="195"/>
      <c r="F13" s="196"/>
      <c r="G13" s="197"/>
      <c r="U13" s="107"/>
    </row>
    <row r="14" spans="2:22" x14ac:dyDescent="0.45">
      <c r="B14" s="231" t="s">
        <v>35</v>
      </c>
      <c r="C14" s="231"/>
      <c r="D14" s="231"/>
      <c r="E14" s="181"/>
      <c r="F14" s="181"/>
      <c r="G14" s="181"/>
    </row>
    <row r="15" spans="2:22" x14ac:dyDescent="0.45">
      <c r="B15" s="232" t="s">
        <v>16</v>
      </c>
      <c r="C15" s="190"/>
      <c r="D15" s="191"/>
      <c r="E15" s="181"/>
      <c r="F15" s="181"/>
      <c r="G15" s="181"/>
    </row>
    <row r="16" spans="2:22" x14ac:dyDescent="0.45">
      <c r="B16" s="218" t="s">
        <v>76</v>
      </c>
      <c r="C16" s="219"/>
      <c r="D16" s="220"/>
      <c r="E16" s="167"/>
      <c r="F16" s="164" t="s">
        <v>4</v>
      </c>
      <c r="G16" s="168">
        <f>E16+TIME(0,5,0)</f>
        <v>3.472222222222222E-3</v>
      </c>
      <c r="V16" s="20" cm="1">
        <f t="array" ref="V16">_xlfn.XLOOKUP(TEXT($E$16,"hh:mm"), TEXT(C27:C45,"hh:mm"), G27:G45)</f>
        <v>0</v>
      </c>
    </row>
    <row r="17" spans="1:20" x14ac:dyDescent="0.45">
      <c r="B17" s="169" t="s">
        <v>9</v>
      </c>
      <c r="C17" s="43"/>
      <c r="D17" s="43"/>
      <c r="E17" s="43"/>
      <c r="F17" s="108"/>
      <c r="G17" s="108"/>
    </row>
    <row r="18" spans="1:20" x14ac:dyDescent="0.45">
      <c r="B18" s="43" t="s">
        <v>81</v>
      </c>
      <c r="C18" s="43"/>
      <c r="D18" s="43"/>
      <c r="E18" s="43"/>
      <c r="F18" s="108"/>
      <c r="G18" s="108"/>
    </row>
    <row r="19" spans="1:20" x14ac:dyDescent="0.45">
      <c r="B19" s="43" t="s">
        <v>56</v>
      </c>
      <c r="C19" s="43"/>
      <c r="D19" s="43"/>
      <c r="E19" s="43"/>
      <c r="F19" s="108"/>
      <c r="G19" s="108"/>
    </row>
    <row r="20" spans="1:20" ht="183" customHeight="1" x14ac:dyDescent="0.45">
      <c r="B20" s="22"/>
      <c r="C20" s="22"/>
      <c r="D20" s="22"/>
      <c r="E20" s="22"/>
      <c r="F20" s="48"/>
      <c r="G20" s="48"/>
    </row>
    <row r="21" spans="1:20" x14ac:dyDescent="0.45">
      <c r="B21" s="43"/>
      <c r="C21" s="43"/>
      <c r="D21" s="43"/>
      <c r="E21" s="43"/>
      <c r="F21" s="108"/>
    </row>
    <row r="22" spans="1:20" x14ac:dyDescent="0.45">
      <c r="B22" s="22" t="s">
        <v>73</v>
      </c>
      <c r="C22" s="22"/>
      <c r="D22" s="22"/>
      <c r="E22" s="22"/>
      <c r="F22" s="48"/>
      <c r="G22" s="22"/>
      <c r="K22" s="86"/>
    </row>
    <row r="23" spans="1:20" x14ac:dyDescent="0.45">
      <c r="B23" s="22"/>
      <c r="C23" s="22" t="s">
        <v>64</v>
      </c>
      <c r="D23" s="22"/>
      <c r="E23" s="22"/>
      <c r="F23" s="22"/>
      <c r="G23" s="128"/>
      <c r="K23" s="86"/>
    </row>
    <row r="24" spans="1:20" x14ac:dyDescent="0.45">
      <c r="B24" s="22"/>
      <c r="C24" s="22" t="s">
        <v>67</v>
      </c>
      <c r="D24" s="22"/>
      <c r="E24" s="22"/>
      <c r="F24" s="22"/>
      <c r="G24" s="128"/>
      <c r="K24" s="86"/>
    </row>
    <row r="25" spans="1:20" x14ac:dyDescent="0.45">
      <c r="B25" s="22"/>
      <c r="C25" s="22" t="s">
        <v>69</v>
      </c>
      <c r="D25" s="22"/>
      <c r="E25" s="22"/>
      <c r="F25" s="22"/>
      <c r="G25" s="22"/>
      <c r="H25" s="94"/>
      <c r="I25" s="22" t="s">
        <v>50</v>
      </c>
      <c r="J25" s="22"/>
      <c r="K25" s="22"/>
      <c r="L25" s="22"/>
      <c r="M25" s="94"/>
      <c r="N25" s="94"/>
      <c r="O25" s="20" t="s">
        <v>12</v>
      </c>
    </row>
    <row r="26" spans="1:20" s="1" customFormat="1" ht="108" x14ac:dyDescent="0.45">
      <c r="A26" s="20"/>
      <c r="B26" s="180" t="s">
        <v>2</v>
      </c>
      <c r="C26" s="180"/>
      <c r="D26" s="180"/>
      <c r="E26" s="180"/>
      <c r="F26" s="49" t="s">
        <v>75</v>
      </c>
      <c r="G26" s="49" t="s">
        <v>47</v>
      </c>
      <c r="H26" s="139"/>
      <c r="I26" s="180"/>
      <c r="J26" s="180"/>
      <c r="K26" s="180"/>
      <c r="L26" s="49" t="s">
        <v>41</v>
      </c>
      <c r="M26" s="49" t="s">
        <v>54</v>
      </c>
      <c r="N26" s="139"/>
      <c r="O26" s="189" t="s">
        <v>2</v>
      </c>
      <c r="P26" s="190"/>
      <c r="Q26" s="191"/>
      <c r="R26" s="35" t="s">
        <v>86</v>
      </c>
      <c r="S26" s="49" t="s">
        <v>43</v>
      </c>
    </row>
    <row r="27" spans="1:20" s="1" customFormat="1" ht="27" customHeight="1" x14ac:dyDescent="0.45">
      <c r="B27" s="215" t="s">
        <v>79</v>
      </c>
      <c r="C27" s="51">
        <f>E16</f>
        <v>0</v>
      </c>
      <c r="D27" s="52" t="s">
        <v>1</v>
      </c>
      <c r="E27" s="53">
        <f>C27+TIME(0,5,0)</f>
        <v>3.472222222222222E-3</v>
      </c>
      <c r="F27" s="36"/>
      <c r="G27" s="36"/>
      <c r="H27" s="109"/>
      <c r="I27" s="51">
        <f>C27</f>
        <v>0</v>
      </c>
      <c r="J27" s="52" t="s">
        <v>1</v>
      </c>
      <c r="K27" s="53">
        <f>I27+TIME(0,5,0)</f>
        <v>3.472222222222222E-3</v>
      </c>
      <c r="L27" s="54"/>
      <c r="M27" s="76"/>
      <c r="N27" s="110"/>
      <c r="O27" s="3">
        <f>I27</f>
        <v>0</v>
      </c>
      <c r="P27" s="4" t="s">
        <v>1</v>
      </c>
      <c r="Q27" s="15">
        <f>O27+TIME(0,5,0)</f>
        <v>3.472222222222222E-3</v>
      </c>
      <c r="R27" s="136" t="str">
        <f>IF(G27="","",(G27-V$16)+(L27-M27))</f>
        <v/>
      </c>
      <c r="S27" s="177" t="s">
        <v>11</v>
      </c>
    </row>
    <row r="28" spans="1:20" s="1" customFormat="1" ht="27" customHeight="1" x14ac:dyDescent="0.45">
      <c r="B28" s="216"/>
      <c r="C28" s="72">
        <f>E27</f>
        <v>3.472222222222222E-3</v>
      </c>
      <c r="D28" s="73" t="s">
        <v>1</v>
      </c>
      <c r="E28" s="74">
        <f>C28+TIME(0,5,0)</f>
        <v>6.9444444444444441E-3</v>
      </c>
      <c r="F28" s="36"/>
      <c r="G28" s="36"/>
      <c r="H28" s="109"/>
      <c r="I28" s="72">
        <f>C28</f>
        <v>3.472222222222222E-3</v>
      </c>
      <c r="J28" s="73" t="s">
        <v>1</v>
      </c>
      <c r="K28" s="74">
        <f>I28+TIME(0,5,0)</f>
        <v>6.9444444444444441E-3</v>
      </c>
      <c r="L28" s="54"/>
      <c r="M28" s="76"/>
      <c r="N28" s="110"/>
      <c r="O28" s="12">
        <f>I28</f>
        <v>3.472222222222222E-3</v>
      </c>
      <c r="P28" s="13" t="s">
        <v>1</v>
      </c>
      <c r="Q28" s="18">
        <f>O28+TIME(0,5,0)</f>
        <v>6.9444444444444441E-3</v>
      </c>
      <c r="R28" s="134" t="str">
        <f>IF(G28="","",(G28-V$16)+(L28-M28))</f>
        <v/>
      </c>
      <c r="S28" s="178"/>
    </row>
    <row r="29" spans="1:20" s="1" customFormat="1" ht="27" customHeight="1" x14ac:dyDescent="0.45">
      <c r="B29" s="216"/>
      <c r="C29" s="58">
        <f>E28</f>
        <v>6.9444444444444441E-3</v>
      </c>
      <c r="D29" s="59" t="s">
        <v>1</v>
      </c>
      <c r="E29" s="60">
        <f>C29+TIME(0,5,0)</f>
        <v>1.0416666666666666E-2</v>
      </c>
      <c r="F29" s="36"/>
      <c r="G29" s="36"/>
      <c r="H29" s="109"/>
      <c r="I29" s="58">
        <f>K28</f>
        <v>6.9444444444444441E-3</v>
      </c>
      <c r="J29" s="59" t="s">
        <v>1</v>
      </c>
      <c r="K29" s="60">
        <f>I29+TIME(0,5,0)</f>
        <v>1.0416666666666666E-2</v>
      </c>
      <c r="L29" s="80"/>
      <c r="M29" s="83"/>
      <c r="N29" s="110"/>
      <c r="O29" s="6">
        <f>Q28</f>
        <v>6.9444444444444441E-3</v>
      </c>
      <c r="P29" s="7" t="s">
        <v>1</v>
      </c>
      <c r="Q29" s="16">
        <f>O29+TIME(0,5,0)</f>
        <v>1.0416666666666666E-2</v>
      </c>
      <c r="R29" s="117" t="str">
        <f t="shared" ref="R29:R45" si="0">IF(G29="","",(G29-V$16)+(L29-M29))</f>
        <v/>
      </c>
      <c r="S29" s="178"/>
      <c r="T29" s="19"/>
    </row>
    <row r="30" spans="1:20" ht="27" customHeight="1" x14ac:dyDescent="0.45">
      <c r="A30" s="1"/>
      <c r="B30" s="216"/>
      <c r="C30" s="58">
        <f t="shared" ref="C30:C45" si="1">E29</f>
        <v>1.0416666666666666E-2</v>
      </c>
      <c r="D30" s="59" t="s">
        <v>1</v>
      </c>
      <c r="E30" s="60">
        <f t="shared" ref="E30:E45" si="2">C30+TIME(0,5,0)</f>
        <v>1.3888888888888888E-2</v>
      </c>
      <c r="F30" s="36"/>
      <c r="G30" s="37"/>
      <c r="H30" s="109"/>
      <c r="I30" s="58">
        <f t="shared" ref="I30:I45" si="3">K29</f>
        <v>1.0416666666666666E-2</v>
      </c>
      <c r="J30" s="59" t="s">
        <v>1</v>
      </c>
      <c r="K30" s="60">
        <f t="shared" ref="K30:K45" si="4">I30+TIME(0,5,0)</f>
        <v>1.3888888888888888E-2</v>
      </c>
      <c r="L30" s="63"/>
      <c r="M30" s="77"/>
      <c r="N30" s="110"/>
      <c r="O30" s="6">
        <f t="shared" ref="O30:O45" si="5">Q29</f>
        <v>1.0416666666666666E-2</v>
      </c>
      <c r="P30" s="7" t="s">
        <v>1</v>
      </c>
      <c r="Q30" s="16">
        <f t="shared" ref="Q30:Q45" si="6">O30+TIME(0,5,0)</f>
        <v>1.3888888888888888E-2</v>
      </c>
      <c r="R30" s="134" t="str">
        <f t="shared" si="0"/>
        <v/>
      </c>
      <c r="S30" s="178"/>
    </row>
    <row r="31" spans="1:20" ht="27" customHeight="1" x14ac:dyDescent="0.45">
      <c r="B31" s="216"/>
      <c r="C31" s="58">
        <f t="shared" si="1"/>
        <v>1.3888888888888888E-2</v>
      </c>
      <c r="D31" s="59" t="s">
        <v>1</v>
      </c>
      <c r="E31" s="60">
        <f t="shared" si="2"/>
        <v>1.7361111111111112E-2</v>
      </c>
      <c r="F31" s="38"/>
      <c r="G31" s="39"/>
      <c r="H31" s="109"/>
      <c r="I31" s="58">
        <f t="shared" si="3"/>
        <v>1.3888888888888888E-2</v>
      </c>
      <c r="J31" s="59" t="s">
        <v>1</v>
      </c>
      <c r="K31" s="60">
        <f t="shared" si="4"/>
        <v>1.7361111111111112E-2</v>
      </c>
      <c r="L31" s="63"/>
      <c r="M31" s="77"/>
      <c r="N31" s="110"/>
      <c r="O31" s="6">
        <f t="shared" si="5"/>
        <v>1.3888888888888888E-2</v>
      </c>
      <c r="P31" s="7" t="s">
        <v>1</v>
      </c>
      <c r="Q31" s="16">
        <f t="shared" si="6"/>
        <v>1.7361111111111112E-2</v>
      </c>
      <c r="R31" s="119" t="str">
        <f t="shared" si="0"/>
        <v/>
      </c>
      <c r="S31" s="178"/>
    </row>
    <row r="32" spans="1:20" ht="27" customHeight="1" x14ac:dyDescent="0.45">
      <c r="B32" s="216"/>
      <c r="C32" s="58">
        <f t="shared" si="1"/>
        <v>1.7361111111111112E-2</v>
      </c>
      <c r="D32" s="59" t="s">
        <v>1</v>
      </c>
      <c r="E32" s="60">
        <f t="shared" si="2"/>
        <v>2.0833333333333336E-2</v>
      </c>
      <c r="F32" s="38"/>
      <c r="G32" s="39"/>
      <c r="H32" s="109"/>
      <c r="I32" s="58">
        <f t="shared" si="3"/>
        <v>1.7361111111111112E-2</v>
      </c>
      <c r="J32" s="59" t="s">
        <v>1</v>
      </c>
      <c r="K32" s="60">
        <f t="shared" si="4"/>
        <v>2.0833333333333336E-2</v>
      </c>
      <c r="L32" s="63"/>
      <c r="M32" s="77"/>
      <c r="N32" s="110"/>
      <c r="O32" s="6">
        <f t="shared" si="5"/>
        <v>1.7361111111111112E-2</v>
      </c>
      <c r="P32" s="7" t="s">
        <v>1</v>
      </c>
      <c r="Q32" s="16">
        <f t="shared" si="6"/>
        <v>2.0833333333333336E-2</v>
      </c>
      <c r="R32" s="119" t="str">
        <f t="shared" si="0"/>
        <v/>
      </c>
      <c r="S32" s="178"/>
    </row>
    <row r="33" spans="2:19" ht="27" customHeight="1" x14ac:dyDescent="0.45">
      <c r="B33" s="216"/>
      <c r="C33" s="58">
        <f t="shared" si="1"/>
        <v>2.0833333333333336E-2</v>
      </c>
      <c r="D33" s="59" t="s">
        <v>1</v>
      </c>
      <c r="E33" s="60">
        <f t="shared" si="2"/>
        <v>2.4305555555555559E-2</v>
      </c>
      <c r="F33" s="32"/>
      <c r="G33" s="32"/>
      <c r="H33" s="109"/>
      <c r="I33" s="58">
        <f t="shared" si="3"/>
        <v>2.0833333333333336E-2</v>
      </c>
      <c r="J33" s="59" t="s">
        <v>1</v>
      </c>
      <c r="K33" s="60">
        <f t="shared" si="4"/>
        <v>2.4305555555555559E-2</v>
      </c>
      <c r="L33" s="65"/>
      <c r="M33" s="84"/>
      <c r="N33" s="110"/>
      <c r="O33" s="6">
        <f t="shared" si="5"/>
        <v>2.0833333333333336E-2</v>
      </c>
      <c r="P33" s="7" t="s">
        <v>1</v>
      </c>
      <c r="Q33" s="16">
        <f t="shared" si="6"/>
        <v>2.4305555555555559E-2</v>
      </c>
      <c r="R33" s="119" t="str">
        <f t="shared" si="0"/>
        <v/>
      </c>
      <c r="S33" s="178"/>
    </row>
    <row r="34" spans="2:19" ht="27" customHeight="1" x14ac:dyDescent="0.45">
      <c r="B34" s="216"/>
      <c r="C34" s="58">
        <f t="shared" si="1"/>
        <v>2.4305555555555559E-2</v>
      </c>
      <c r="D34" s="59" t="s">
        <v>1</v>
      </c>
      <c r="E34" s="60">
        <f t="shared" si="2"/>
        <v>2.7777777777777783E-2</v>
      </c>
      <c r="F34" s="32"/>
      <c r="G34" s="32"/>
      <c r="H34" s="109"/>
      <c r="I34" s="58">
        <f t="shared" si="3"/>
        <v>2.4305555555555559E-2</v>
      </c>
      <c r="J34" s="59" t="s">
        <v>1</v>
      </c>
      <c r="K34" s="60">
        <f t="shared" si="4"/>
        <v>2.7777777777777783E-2</v>
      </c>
      <c r="L34" s="65"/>
      <c r="M34" s="84"/>
      <c r="N34" s="110"/>
      <c r="O34" s="6">
        <f t="shared" si="5"/>
        <v>2.4305555555555559E-2</v>
      </c>
      <c r="P34" s="7" t="s">
        <v>1</v>
      </c>
      <c r="Q34" s="16">
        <f t="shared" si="6"/>
        <v>2.7777777777777783E-2</v>
      </c>
      <c r="R34" s="119" t="str">
        <f t="shared" si="0"/>
        <v/>
      </c>
      <c r="S34" s="178"/>
    </row>
    <row r="35" spans="2:19" ht="27" customHeight="1" x14ac:dyDescent="0.45">
      <c r="B35" s="216"/>
      <c r="C35" s="58">
        <f t="shared" si="1"/>
        <v>2.7777777777777783E-2</v>
      </c>
      <c r="D35" s="59" t="s">
        <v>1</v>
      </c>
      <c r="E35" s="60">
        <f t="shared" si="2"/>
        <v>3.1250000000000007E-2</v>
      </c>
      <c r="F35" s="32"/>
      <c r="G35" s="32"/>
      <c r="H35" s="109"/>
      <c r="I35" s="58">
        <f t="shared" si="3"/>
        <v>2.7777777777777783E-2</v>
      </c>
      <c r="J35" s="59" t="s">
        <v>1</v>
      </c>
      <c r="K35" s="60">
        <f t="shared" si="4"/>
        <v>3.1250000000000007E-2</v>
      </c>
      <c r="L35" s="65"/>
      <c r="M35" s="84"/>
      <c r="N35" s="110"/>
      <c r="O35" s="6">
        <f t="shared" si="5"/>
        <v>2.7777777777777783E-2</v>
      </c>
      <c r="P35" s="7" t="s">
        <v>1</v>
      </c>
      <c r="Q35" s="16">
        <f t="shared" si="6"/>
        <v>3.1250000000000007E-2</v>
      </c>
      <c r="R35" s="119" t="str">
        <f t="shared" si="0"/>
        <v/>
      </c>
      <c r="S35" s="178"/>
    </row>
    <row r="36" spans="2:19" ht="27" customHeight="1" x14ac:dyDescent="0.45">
      <c r="B36" s="216"/>
      <c r="C36" s="58">
        <f t="shared" si="1"/>
        <v>3.1250000000000007E-2</v>
      </c>
      <c r="D36" s="59" t="s">
        <v>1</v>
      </c>
      <c r="E36" s="60">
        <f t="shared" si="2"/>
        <v>3.4722222222222231E-2</v>
      </c>
      <c r="F36" s="32"/>
      <c r="G36" s="32"/>
      <c r="H36" s="109"/>
      <c r="I36" s="58">
        <f t="shared" si="3"/>
        <v>3.1250000000000007E-2</v>
      </c>
      <c r="J36" s="59" t="s">
        <v>1</v>
      </c>
      <c r="K36" s="60">
        <f t="shared" si="4"/>
        <v>3.4722222222222231E-2</v>
      </c>
      <c r="L36" s="65"/>
      <c r="M36" s="84"/>
      <c r="N36" s="110"/>
      <c r="O36" s="6">
        <f t="shared" si="5"/>
        <v>3.1250000000000007E-2</v>
      </c>
      <c r="P36" s="7" t="s">
        <v>1</v>
      </c>
      <c r="Q36" s="16">
        <f t="shared" si="6"/>
        <v>3.4722222222222231E-2</v>
      </c>
      <c r="R36" s="119" t="str">
        <f t="shared" si="0"/>
        <v/>
      </c>
      <c r="S36" s="178"/>
    </row>
    <row r="37" spans="2:19" ht="27" customHeight="1" x14ac:dyDescent="0.45">
      <c r="B37" s="216"/>
      <c r="C37" s="58">
        <f t="shared" si="1"/>
        <v>3.4722222222222231E-2</v>
      </c>
      <c r="D37" s="59" t="s">
        <v>1</v>
      </c>
      <c r="E37" s="60">
        <f t="shared" si="2"/>
        <v>3.8194444444444454E-2</v>
      </c>
      <c r="F37" s="32"/>
      <c r="G37" s="32"/>
      <c r="H37" s="109"/>
      <c r="I37" s="58">
        <f t="shared" si="3"/>
        <v>3.4722222222222231E-2</v>
      </c>
      <c r="J37" s="59" t="s">
        <v>1</v>
      </c>
      <c r="K37" s="60">
        <f t="shared" si="4"/>
        <v>3.8194444444444454E-2</v>
      </c>
      <c r="L37" s="65"/>
      <c r="M37" s="84"/>
      <c r="N37" s="110"/>
      <c r="O37" s="6">
        <f t="shared" si="5"/>
        <v>3.4722222222222231E-2</v>
      </c>
      <c r="P37" s="7" t="s">
        <v>1</v>
      </c>
      <c r="Q37" s="16">
        <f t="shared" si="6"/>
        <v>3.8194444444444454E-2</v>
      </c>
      <c r="R37" s="119" t="str">
        <f t="shared" si="0"/>
        <v/>
      </c>
      <c r="S37" s="178"/>
    </row>
    <row r="38" spans="2:19" ht="27" customHeight="1" x14ac:dyDescent="0.45">
      <c r="B38" s="216"/>
      <c r="C38" s="58">
        <f t="shared" si="1"/>
        <v>3.8194444444444454E-2</v>
      </c>
      <c r="D38" s="59" t="s">
        <v>1</v>
      </c>
      <c r="E38" s="60">
        <f t="shared" si="2"/>
        <v>4.1666666666666678E-2</v>
      </c>
      <c r="F38" s="32"/>
      <c r="G38" s="32"/>
      <c r="H38" s="109"/>
      <c r="I38" s="58">
        <f t="shared" si="3"/>
        <v>3.8194444444444454E-2</v>
      </c>
      <c r="J38" s="59" t="s">
        <v>1</v>
      </c>
      <c r="K38" s="60">
        <f t="shared" si="4"/>
        <v>4.1666666666666678E-2</v>
      </c>
      <c r="L38" s="65"/>
      <c r="M38" s="84"/>
      <c r="N38" s="110"/>
      <c r="O38" s="6">
        <f t="shared" si="5"/>
        <v>3.8194444444444454E-2</v>
      </c>
      <c r="P38" s="7" t="s">
        <v>1</v>
      </c>
      <c r="Q38" s="16">
        <f t="shared" si="6"/>
        <v>4.1666666666666678E-2</v>
      </c>
      <c r="R38" s="119" t="str">
        <f t="shared" si="0"/>
        <v/>
      </c>
      <c r="S38" s="178"/>
    </row>
    <row r="39" spans="2:19" ht="27" customHeight="1" x14ac:dyDescent="0.45">
      <c r="B39" s="217"/>
      <c r="C39" s="66">
        <f t="shared" si="1"/>
        <v>4.1666666666666678E-2</v>
      </c>
      <c r="D39" s="67" t="s">
        <v>1</v>
      </c>
      <c r="E39" s="68">
        <f t="shared" si="2"/>
        <v>4.5138888888888902E-2</v>
      </c>
      <c r="F39" s="33"/>
      <c r="G39" s="33"/>
      <c r="H39" s="109"/>
      <c r="I39" s="66">
        <f t="shared" si="3"/>
        <v>4.1666666666666678E-2</v>
      </c>
      <c r="J39" s="67" t="s">
        <v>1</v>
      </c>
      <c r="K39" s="68">
        <f t="shared" si="4"/>
        <v>4.5138888888888902E-2</v>
      </c>
      <c r="L39" s="69"/>
      <c r="M39" s="85"/>
      <c r="N39" s="110"/>
      <c r="O39" s="9">
        <f t="shared" si="5"/>
        <v>4.1666666666666678E-2</v>
      </c>
      <c r="P39" s="10" t="s">
        <v>1</v>
      </c>
      <c r="Q39" s="17">
        <f t="shared" si="6"/>
        <v>4.5138888888888902E-2</v>
      </c>
      <c r="R39" s="118" t="str">
        <f t="shared" si="0"/>
        <v/>
      </c>
      <c r="S39" s="179"/>
    </row>
    <row r="40" spans="2:19" ht="27" customHeight="1" x14ac:dyDescent="0.45">
      <c r="B40" s="173" t="s">
        <v>57</v>
      </c>
      <c r="C40" s="12">
        <f t="shared" si="1"/>
        <v>4.5138888888888902E-2</v>
      </c>
      <c r="D40" s="13" t="s">
        <v>1</v>
      </c>
      <c r="E40" s="14">
        <f t="shared" si="2"/>
        <v>4.8611111111111126E-2</v>
      </c>
      <c r="F40" s="36"/>
      <c r="G40" s="36"/>
      <c r="H40" s="109"/>
      <c r="I40" s="72">
        <f t="shared" si="3"/>
        <v>4.5138888888888902E-2</v>
      </c>
      <c r="J40" s="73" t="s">
        <v>1</v>
      </c>
      <c r="K40" s="74">
        <f t="shared" si="4"/>
        <v>4.8611111111111126E-2</v>
      </c>
      <c r="L40" s="54"/>
      <c r="M40" s="76"/>
      <c r="N40" s="110"/>
      <c r="O40" s="12">
        <f t="shared" si="5"/>
        <v>4.5138888888888902E-2</v>
      </c>
      <c r="P40" s="13" t="s">
        <v>1</v>
      </c>
      <c r="Q40" s="18">
        <f t="shared" si="6"/>
        <v>4.8611111111111126E-2</v>
      </c>
      <c r="R40" s="133" t="str">
        <f t="shared" si="0"/>
        <v/>
      </c>
      <c r="S40" s="113"/>
    </row>
    <row r="41" spans="2:19" ht="27" customHeight="1" x14ac:dyDescent="0.45">
      <c r="B41" s="173"/>
      <c r="C41" s="6">
        <f t="shared" si="1"/>
        <v>4.8611111111111126E-2</v>
      </c>
      <c r="D41" s="7" t="s">
        <v>1</v>
      </c>
      <c r="E41" s="8">
        <f t="shared" si="2"/>
        <v>5.208333333333335E-2</v>
      </c>
      <c r="F41" s="36"/>
      <c r="G41" s="36"/>
      <c r="H41" s="109"/>
      <c r="I41" s="58">
        <f t="shared" si="3"/>
        <v>4.8611111111111126E-2</v>
      </c>
      <c r="J41" s="59" t="s">
        <v>1</v>
      </c>
      <c r="K41" s="60">
        <f t="shared" si="4"/>
        <v>5.208333333333335E-2</v>
      </c>
      <c r="L41" s="80"/>
      <c r="M41" s="83"/>
      <c r="N41" s="110"/>
      <c r="O41" s="6">
        <f t="shared" si="5"/>
        <v>4.8611111111111126E-2</v>
      </c>
      <c r="P41" s="7" t="s">
        <v>1</v>
      </c>
      <c r="Q41" s="16">
        <f t="shared" si="6"/>
        <v>5.208333333333335E-2</v>
      </c>
      <c r="R41" s="119" t="str">
        <f t="shared" si="0"/>
        <v/>
      </c>
      <c r="S41" s="114"/>
    </row>
    <row r="42" spans="2:19" ht="27" customHeight="1" x14ac:dyDescent="0.45">
      <c r="B42" s="173"/>
      <c r="C42" s="6">
        <f t="shared" si="1"/>
        <v>5.208333333333335E-2</v>
      </c>
      <c r="D42" s="7" t="s">
        <v>1</v>
      </c>
      <c r="E42" s="8">
        <f t="shared" si="2"/>
        <v>5.5555555555555573E-2</v>
      </c>
      <c r="F42" s="36"/>
      <c r="G42" s="37"/>
      <c r="H42" s="109"/>
      <c r="I42" s="58">
        <f t="shared" si="3"/>
        <v>5.208333333333335E-2</v>
      </c>
      <c r="J42" s="59" t="s">
        <v>1</v>
      </c>
      <c r="K42" s="60">
        <f t="shared" si="4"/>
        <v>5.5555555555555573E-2</v>
      </c>
      <c r="L42" s="63"/>
      <c r="M42" s="77"/>
      <c r="N42" s="110"/>
      <c r="O42" s="6">
        <f t="shared" si="5"/>
        <v>5.208333333333335E-2</v>
      </c>
      <c r="P42" s="7" t="s">
        <v>1</v>
      </c>
      <c r="Q42" s="16">
        <f t="shared" si="6"/>
        <v>5.5555555555555573E-2</v>
      </c>
      <c r="R42" s="119" t="str">
        <f t="shared" si="0"/>
        <v/>
      </c>
      <c r="S42" s="115"/>
    </row>
    <row r="43" spans="2:19" ht="27" customHeight="1" x14ac:dyDescent="0.45">
      <c r="B43" s="173"/>
      <c r="C43" s="6">
        <f t="shared" si="1"/>
        <v>5.5555555555555573E-2</v>
      </c>
      <c r="D43" s="7" t="s">
        <v>1</v>
      </c>
      <c r="E43" s="8">
        <f t="shared" si="2"/>
        <v>5.9027777777777797E-2</v>
      </c>
      <c r="F43" s="38"/>
      <c r="G43" s="39"/>
      <c r="H43" s="109"/>
      <c r="I43" s="58">
        <f t="shared" si="3"/>
        <v>5.5555555555555573E-2</v>
      </c>
      <c r="J43" s="59" t="s">
        <v>1</v>
      </c>
      <c r="K43" s="60">
        <f t="shared" si="4"/>
        <v>5.9027777777777797E-2</v>
      </c>
      <c r="L43" s="63"/>
      <c r="M43" s="77"/>
      <c r="N43" s="110"/>
      <c r="O43" s="6">
        <f t="shared" si="5"/>
        <v>5.5555555555555573E-2</v>
      </c>
      <c r="P43" s="7" t="s">
        <v>1</v>
      </c>
      <c r="Q43" s="16">
        <f t="shared" si="6"/>
        <v>5.9027777777777797E-2</v>
      </c>
      <c r="R43" s="119" t="str">
        <f t="shared" si="0"/>
        <v/>
      </c>
      <c r="S43" s="116"/>
    </row>
    <row r="44" spans="2:19" ht="27" customHeight="1" x14ac:dyDescent="0.45">
      <c r="B44" s="173"/>
      <c r="C44" s="6">
        <f t="shared" si="1"/>
        <v>5.9027777777777797E-2</v>
      </c>
      <c r="D44" s="7" t="s">
        <v>1</v>
      </c>
      <c r="E44" s="8">
        <f t="shared" si="2"/>
        <v>6.2500000000000014E-2</v>
      </c>
      <c r="F44" s="38"/>
      <c r="G44" s="39"/>
      <c r="H44" s="109"/>
      <c r="I44" s="58">
        <f t="shared" si="3"/>
        <v>5.9027777777777797E-2</v>
      </c>
      <c r="J44" s="59" t="s">
        <v>1</v>
      </c>
      <c r="K44" s="60">
        <f t="shared" si="4"/>
        <v>6.2500000000000014E-2</v>
      </c>
      <c r="L44" s="63"/>
      <c r="M44" s="77"/>
      <c r="N44" s="110"/>
      <c r="O44" s="6">
        <f t="shared" si="5"/>
        <v>5.9027777777777797E-2</v>
      </c>
      <c r="P44" s="7" t="s">
        <v>1</v>
      </c>
      <c r="Q44" s="16">
        <f t="shared" si="6"/>
        <v>6.2500000000000014E-2</v>
      </c>
      <c r="R44" s="119" t="str">
        <f t="shared" si="0"/>
        <v/>
      </c>
      <c r="S44" s="116"/>
    </row>
    <row r="45" spans="2:19" ht="27" customHeight="1" x14ac:dyDescent="0.45">
      <c r="B45" s="173"/>
      <c r="C45" s="9">
        <f t="shared" si="1"/>
        <v>6.2500000000000014E-2</v>
      </c>
      <c r="D45" s="10" t="s">
        <v>1</v>
      </c>
      <c r="E45" s="11">
        <f t="shared" si="2"/>
        <v>6.5972222222222238E-2</v>
      </c>
      <c r="F45" s="33"/>
      <c r="G45" s="33"/>
      <c r="H45" s="109"/>
      <c r="I45" s="66">
        <f t="shared" si="3"/>
        <v>6.2500000000000014E-2</v>
      </c>
      <c r="J45" s="67" t="s">
        <v>1</v>
      </c>
      <c r="K45" s="68">
        <f t="shared" si="4"/>
        <v>6.5972222222222238E-2</v>
      </c>
      <c r="L45" s="69"/>
      <c r="M45" s="69"/>
      <c r="N45" s="110"/>
      <c r="O45" s="9">
        <f t="shared" si="5"/>
        <v>6.2500000000000014E-2</v>
      </c>
      <c r="P45" s="10" t="s">
        <v>1</v>
      </c>
      <c r="Q45" s="17">
        <f t="shared" si="6"/>
        <v>6.5972222222222238E-2</v>
      </c>
      <c r="R45" s="117" t="str">
        <f t="shared" si="0"/>
        <v/>
      </c>
      <c r="S45" s="126"/>
    </row>
    <row r="46" spans="2:19" x14ac:dyDescent="0.45">
      <c r="J46" s="111"/>
      <c r="K46" s="111"/>
      <c r="L46" s="111"/>
      <c r="M46" s="111"/>
      <c r="N46" s="111"/>
      <c r="O46" s="111"/>
      <c r="P46" s="111"/>
      <c r="Q46" s="111"/>
      <c r="R46" s="111"/>
      <c r="S46" s="111"/>
    </row>
    <row r="47" spans="2:19" x14ac:dyDescent="0.45">
      <c r="J47" s="111"/>
      <c r="K47" s="111"/>
      <c r="L47" s="111"/>
      <c r="M47" s="111"/>
      <c r="N47" s="111"/>
      <c r="O47" s="111"/>
      <c r="P47" s="111"/>
      <c r="Q47" s="111"/>
      <c r="R47" s="111"/>
      <c r="S47" s="111"/>
    </row>
    <row r="48" spans="2:19" x14ac:dyDescent="0.45">
      <c r="J48" s="111"/>
      <c r="K48" s="111"/>
      <c r="L48" s="111"/>
      <c r="M48" s="111"/>
      <c r="N48" s="111"/>
      <c r="O48" s="111"/>
      <c r="P48" s="111"/>
      <c r="Q48" s="111"/>
      <c r="R48" s="111"/>
      <c r="S48" s="111"/>
    </row>
    <row r="49" spans="10:19" x14ac:dyDescent="0.45">
      <c r="J49" s="111"/>
      <c r="K49" s="111"/>
      <c r="L49" s="111"/>
      <c r="M49" s="111"/>
      <c r="N49" s="111"/>
      <c r="O49" s="111"/>
      <c r="P49" s="111"/>
      <c r="Q49" s="111"/>
      <c r="R49" s="111"/>
      <c r="S49" s="111"/>
    </row>
    <row r="50" spans="10:19" x14ac:dyDescent="0.45">
      <c r="J50" s="111"/>
      <c r="K50" s="111"/>
      <c r="L50" s="111"/>
      <c r="M50" s="111"/>
      <c r="N50" s="111"/>
      <c r="O50" s="111"/>
      <c r="P50" s="111"/>
      <c r="Q50" s="111"/>
      <c r="R50" s="111"/>
      <c r="S50" s="111"/>
    </row>
  </sheetData>
  <mergeCells count="24">
    <mergeCell ref="B13:D13"/>
    <mergeCell ref="E13:G13"/>
    <mergeCell ref="B7:D7"/>
    <mergeCell ref="E7:G7"/>
    <mergeCell ref="B8:D8"/>
    <mergeCell ref="E8:G8"/>
    <mergeCell ref="B9:D9"/>
    <mergeCell ref="E9:G9"/>
    <mergeCell ref="B10:D10"/>
    <mergeCell ref="E10:G10"/>
    <mergeCell ref="B11:D11"/>
    <mergeCell ref="B12:D12"/>
    <mergeCell ref="E12:G12"/>
    <mergeCell ref="B14:D14"/>
    <mergeCell ref="E14:G14"/>
    <mergeCell ref="B15:D15"/>
    <mergeCell ref="E15:G15"/>
    <mergeCell ref="B26:E26"/>
    <mergeCell ref="B16:D16"/>
    <mergeCell ref="O26:Q26"/>
    <mergeCell ref="B40:B45"/>
    <mergeCell ref="I26:K26"/>
    <mergeCell ref="B27:B39"/>
    <mergeCell ref="S27:S39"/>
  </mergeCells>
  <phoneticPr fontId="1"/>
  <conditionalFormatting sqref="G27:G45">
    <cfRule type="expression" dxfId="1" priority="2">
      <formula>INT($E$16*1440)=INT($C27*1440)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AB9B-7E29-4C69-BC7A-A158DD37E34D}">
  <sheetPr>
    <pageSetUpPr fitToPage="1"/>
  </sheetPr>
  <dimension ref="A1:V50"/>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4.19921875" style="20" customWidth="1"/>
    <col min="3" max="4" width="9.19921875" style="20" customWidth="1"/>
    <col min="5" max="10" width="9" style="20"/>
    <col min="11" max="11" width="9" style="20" customWidth="1"/>
    <col min="12" max="19" width="9" style="20"/>
    <col min="20" max="20" width="9.19921875" style="20" customWidth="1"/>
    <col min="21" max="21" width="9" style="20"/>
    <col min="22" max="22" width="9" style="20" hidden="1" customWidth="1"/>
    <col min="23" max="23" width="9.69921875" style="20" customWidth="1"/>
    <col min="24" max="24" width="9" style="20" customWidth="1"/>
    <col min="25" max="25" width="3.59765625" style="20" customWidth="1"/>
    <col min="26" max="16384" width="9" style="20"/>
  </cols>
  <sheetData>
    <row r="1" spans="2:22" s="22" customFormat="1" ht="19.5" customHeight="1" x14ac:dyDescent="0.45">
      <c r="F1" s="48"/>
    </row>
    <row r="2" spans="2:22" s="22" customFormat="1" x14ac:dyDescent="0.45">
      <c r="B2" s="22" t="s">
        <v>32</v>
      </c>
      <c r="F2" s="48"/>
    </row>
    <row r="3" spans="2:22" s="22" customFormat="1" ht="22.2" x14ac:dyDescent="0.45">
      <c r="B3" s="104" t="s">
        <v>49</v>
      </c>
      <c r="F3" s="48"/>
    </row>
    <row r="4" spans="2:22" x14ac:dyDescent="0.45">
      <c r="B4" s="22"/>
    </row>
    <row r="5" spans="2:22" ht="5.25" customHeight="1" x14ac:dyDescent="0.45">
      <c r="B5" s="104"/>
    </row>
    <row r="6" spans="2:22" ht="13.5" customHeight="1" x14ac:dyDescent="0.45"/>
    <row r="7" spans="2:22" x14ac:dyDescent="0.45">
      <c r="B7" s="233" t="s">
        <v>0</v>
      </c>
      <c r="C7" s="234"/>
      <c r="D7" s="235"/>
      <c r="E7" s="199" t="s">
        <v>15</v>
      </c>
      <c r="F7" s="199"/>
      <c r="G7" s="199"/>
    </row>
    <row r="8" spans="2:22" x14ac:dyDescent="0.45">
      <c r="B8" s="233" t="s">
        <v>3</v>
      </c>
      <c r="C8" s="234"/>
      <c r="D8" s="235"/>
      <c r="E8" s="199" t="s">
        <v>14</v>
      </c>
      <c r="F8" s="199"/>
      <c r="G8" s="199"/>
    </row>
    <row r="9" spans="2:22" x14ac:dyDescent="0.45">
      <c r="B9" s="236" t="s">
        <v>22</v>
      </c>
      <c r="C9" s="237"/>
      <c r="D9" s="238"/>
      <c r="E9" s="199" t="s">
        <v>52</v>
      </c>
      <c r="F9" s="199"/>
      <c r="G9" s="199"/>
    </row>
    <row r="10" spans="2:22" x14ac:dyDescent="0.45">
      <c r="B10" s="236" t="s">
        <v>5</v>
      </c>
      <c r="C10" s="237"/>
      <c r="D10" s="238"/>
      <c r="E10" s="207">
        <v>8000</v>
      </c>
      <c r="F10" s="208"/>
      <c r="G10" s="209"/>
    </row>
    <row r="11" spans="2:22" x14ac:dyDescent="0.45">
      <c r="B11" s="233" t="s">
        <v>7</v>
      </c>
      <c r="C11" s="234"/>
      <c r="D11" s="235"/>
      <c r="E11" s="122">
        <v>0.4548611111111111</v>
      </c>
      <c r="F11" s="123" t="s">
        <v>1</v>
      </c>
      <c r="G11" s="106">
        <f>E11+TIME(1,35,0)</f>
        <v>0.52083333333333337</v>
      </c>
    </row>
    <row r="12" spans="2:22" x14ac:dyDescent="0.45">
      <c r="B12" s="233" t="s">
        <v>51</v>
      </c>
      <c r="C12" s="234"/>
      <c r="D12" s="235"/>
      <c r="E12" s="199" t="s">
        <v>53</v>
      </c>
      <c r="F12" s="240"/>
      <c r="G12" s="240"/>
      <c r="U12" s="107"/>
    </row>
    <row r="13" spans="2:22" x14ac:dyDescent="0.45">
      <c r="B13" s="233" t="s">
        <v>34</v>
      </c>
      <c r="C13" s="234"/>
      <c r="D13" s="235"/>
      <c r="E13" s="199" t="s">
        <v>38</v>
      </c>
      <c r="F13" s="199"/>
      <c r="G13" s="199"/>
      <c r="U13" s="107"/>
    </row>
    <row r="14" spans="2:22" x14ac:dyDescent="0.45">
      <c r="B14" s="231" t="s">
        <v>35</v>
      </c>
      <c r="C14" s="231"/>
      <c r="D14" s="231"/>
      <c r="E14" s="230">
        <v>3.9E-2</v>
      </c>
      <c r="F14" s="230"/>
      <c r="G14" s="230"/>
    </row>
    <row r="15" spans="2:22" x14ac:dyDescent="0.45">
      <c r="B15" s="232" t="s">
        <v>16</v>
      </c>
      <c r="C15" s="190"/>
      <c r="D15" s="191"/>
      <c r="E15" s="239" t="s">
        <v>17</v>
      </c>
      <c r="F15" s="239"/>
      <c r="G15" s="239"/>
    </row>
    <row r="16" spans="2:22" x14ac:dyDescent="0.45">
      <c r="B16" s="218" t="s">
        <v>76</v>
      </c>
      <c r="C16" s="219"/>
      <c r="D16" s="220"/>
      <c r="E16" s="165">
        <v>0.4548611111111111</v>
      </c>
      <c r="F16" s="164" t="s">
        <v>4</v>
      </c>
      <c r="G16" s="168">
        <f>E16+TIME(0,5,0)</f>
        <v>0.45833333333333331</v>
      </c>
      <c r="V16" s="20" cm="1">
        <f t="array" ref="V16">_xlfn.XLOOKUP(TEXT($E$16,"hh:mm"), TEXT(C27:C45,"hh:mm"), G27:G45)</f>
        <v>0</v>
      </c>
    </row>
    <row r="17" spans="1:22" x14ac:dyDescent="0.45">
      <c r="B17" s="169" t="s">
        <v>9</v>
      </c>
      <c r="C17" s="43"/>
      <c r="D17" s="43"/>
      <c r="E17" s="43"/>
      <c r="F17" s="108"/>
      <c r="G17" s="108"/>
    </row>
    <row r="18" spans="1:22" x14ac:dyDescent="0.45">
      <c r="B18" s="43" t="s">
        <v>81</v>
      </c>
      <c r="C18" s="43"/>
      <c r="D18" s="43"/>
      <c r="E18" s="43"/>
      <c r="F18" s="108"/>
      <c r="G18" s="108"/>
    </row>
    <row r="19" spans="1:22" x14ac:dyDescent="0.45">
      <c r="B19" s="22" t="s">
        <v>56</v>
      </c>
      <c r="C19" s="22"/>
      <c r="D19" s="22"/>
      <c r="E19" s="22"/>
      <c r="F19" s="48"/>
      <c r="G19" s="48"/>
    </row>
    <row r="20" spans="1:22" ht="175.5" customHeight="1" x14ac:dyDescent="0.45">
      <c r="B20" s="22"/>
      <c r="C20" s="22"/>
      <c r="D20" s="22"/>
      <c r="E20" s="22"/>
      <c r="F20" s="48"/>
      <c r="G20" s="48"/>
    </row>
    <row r="21" spans="1:22" x14ac:dyDescent="0.45">
      <c r="B21" s="43"/>
      <c r="C21" s="43"/>
      <c r="D21" s="43"/>
      <c r="E21" s="43"/>
      <c r="F21" s="108"/>
    </row>
    <row r="22" spans="1:22" x14ac:dyDescent="0.45">
      <c r="B22" s="22" t="s">
        <v>73</v>
      </c>
      <c r="C22" s="22"/>
      <c r="D22" s="22"/>
      <c r="E22" s="22"/>
      <c r="F22" s="48"/>
      <c r="G22" s="22"/>
      <c r="K22" s="86"/>
      <c r="V22" s="22"/>
    </row>
    <row r="23" spans="1:22" x14ac:dyDescent="0.45">
      <c r="B23" s="22"/>
      <c r="C23" s="22" t="s">
        <v>64</v>
      </c>
      <c r="D23" s="22"/>
      <c r="E23" s="22"/>
      <c r="F23" s="22"/>
      <c r="G23" s="128"/>
      <c r="K23" s="86"/>
    </row>
    <row r="24" spans="1:22" x14ac:dyDescent="0.45">
      <c r="B24" s="22"/>
      <c r="C24" s="22" t="s">
        <v>67</v>
      </c>
      <c r="D24" s="22"/>
      <c r="E24" s="22"/>
      <c r="F24" s="22"/>
      <c r="G24" s="128"/>
      <c r="K24" s="86"/>
    </row>
    <row r="25" spans="1:22" x14ac:dyDescent="0.45">
      <c r="B25" s="22"/>
      <c r="C25" s="22" t="s">
        <v>69</v>
      </c>
      <c r="D25" s="22"/>
      <c r="E25" s="22"/>
      <c r="F25" s="22"/>
      <c r="G25" s="22"/>
      <c r="H25" s="94"/>
      <c r="I25" s="22" t="s">
        <v>58</v>
      </c>
      <c r="J25" s="22"/>
      <c r="K25" s="22"/>
      <c r="L25" s="22"/>
      <c r="M25" s="94"/>
      <c r="N25" s="94"/>
      <c r="O25" s="20" t="s">
        <v>12</v>
      </c>
    </row>
    <row r="26" spans="1:22" s="1" customFormat="1" ht="108" x14ac:dyDescent="0.45">
      <c r="A26" s="20"/>
      <c r="B26" s="180" t="s">
        <v>2</v>
      </c>
      <c r="C26" s="180"/>
      <c r="D26" s="180"/>
      <c r="E26" s="180"/>
      <c r="F26" s="49" t="s">
        <v>75</v>
      </c>
      <c r="G26" s="49" t="s">
        <v>47</v>
      </c>
      <c r="H26" s="112"/>
      <c r="I26" s="180"/>
      <c r="J26" s="180"/>
      <c r="K26" s="180"/>
      <c r="L26" s="49" t="s">
        <v>41</v>
      </c>
      <c r="M26" s="49" t="s">
        <v>54</v>
      </c>
      <c r="N26" s="112"/>
      <c r="O26" s="170" t="s">
        <v>2</v>
      </c>
      <c r="P26" s="171"/>
      <c r="Q26" s="172"/>
      <c r="R26" s="35" t="s">
        <v>86</v>
      </c>
      <c r="S26" s="35" t="s">
        <v>43</v>
      </c>
    </row>
    <row r="27" spans="1:22" s="1" customFormat="1" ht="27" customHeight="1" x14ac:dyDescent="0.45">
      <c r="B27" s="215" t="s">
        <v>79</v>
      </c>
      <c r="C27" s="51">
        <f>E16</f>
        <v>0.4548611111111111</v>
      </c>
      <c r="D27" s="52" t="s">
        <v>1</v>
      </c>
      <c r="E27" s="53">
        <f>C27+TIME(0,5,0)</f>
        <v>0.45833333333333331</v>
      </c>
      <c r="F27" s="103">
        <v>0</v>
      </c>
      <c r="G27" s="103">
        <v>0</v>
      </c>
      <c r="H27" s="109"/>
      <c r="I27" s="51">
        <f>C27</f>
        <v>0.4548611111111111</v>
      </c>
      <c r="J27" s="52" t="s">
        <v>1</v>
      </c>
      <c r="K27" s="53">
        <f>I27+TIME(0,5,0)</f>
        <v>0.45833333333333331</v>
      </c>
      <c r="L27" s="138">
        <v>1000</v>
      </c>
      <c r="M27" s="138">
        <v>1000</v>
      </c>
      <c r="N27" s="110"/>
      <c r="O27" s="3">
        <f>I27</f>
        <v>0.4548611111111111</v>
      </c>
      <c r="P27" s="4" t="s">
        <v>1</v>
      </c>
      <c r="Q27" s="15">
        <f>O27+TIME(0,5,0)</f>
        <v>0.45833333333333331</v>
      </c>
      <c r="R27" s="136">
        <f>IF(G27="","",(G27-V$16)+(L27-M27))</f>
        <v>0</v>
      </c>
      <c r="S27" s="177" t="s">
        <v>11</v>
      </c>
    </row>
    <row r="28" spans="1:22" s="1" customFormat="1" ht="27" customHeight="1" x14ac:dyDescent="0.45">
      <c r="B28" s="216"/>
      <c r="C28" s="12">
        <f>E27</f>
        <v>0.45833333333333331</v>
      </c>
      <c r="D28" s="13" t="s">
        <v>1</v>
      </c>
      <c r="E28" s="14">
        <f>C28+TIME(0,5,0)</f>
        <v>0.46180555555555552</v>
      </c>
      <c r="F28" s="36">
        <v>0</v>
      </c>
      <c r="G28" s="36">
        <v>0</v>
      </c>
      <c r="H28" s="109"/>
      <c r="I28" s="72">
        <f>C28</f>
        <v>0.45833333333333331</v>
      </c>
      <c r="J28" s="73" t="s">
        <v>1</v>
      </c>
      <c r="K28" s="74">
        <f>I28+TIME(0,5,0)</f>
        <v>0.46180555555555552</v>
      </c>
      <c r="L28" s="76">
        <v>1000</v>
      </c>
      <c r="M28" s="137">
        <v>1000</v>
      </c>
      <c r="N28" s="110"/>
      <c r="O28" s="12">
        <f>I28</f>
        <v>0.45833333333333331</v>
      </c>
      <c r="P28" s="13" t="s">
        <v>1</v>
      </c>
      <c r="Q28" s="18">
        <f>O28+TIME(0,5,0)</f>
        <v>0.46180555555555552</v>
      </c>
      <c r="R28" s="134">
        <f>IF(G28="","",(G28-V$16)+(L28-M28))</f>
        <v>0</v>
      </c>
      <c r="S28" s="178"/>
    </row>
    <row r="29" spans="1:22" s="1" customFormat="1" ht="27" customHeight="1" x14ac:dyDescent="0.45">
      <c r="B29" s="216"/>
      <c r="C29" s="6">
        <f>E28</f>
        <v>0.46180555555555552</v>
      </c>
      <c r="D29" s="7" t="s">
        <v>1</v>
      </c>
      <c r="E29" s="8">
        <f>C29+TIME(0,5,0)</f>
        <v>0.46527777777777773</v>
      </c>
      <c r="F29" s="36">
        <v>0</v>
      </c>
      <c r="G29" s="36">
        <v>0</v>
      </c>
      <c r="H29" s="109"/>
      <c r="I29" s="58">
        <f>K28</f>
        <v>0.46180555555555552</v>
      </c>
      <c r="J29" s="59" t="s">
        <v>1</v>
      </c>
      <c r="K29" s="60">
        <f>I29+TIME(0,5,0)</f>
        <v>0.46527777777777773</v>
      </c>
      <c r="L29" s="83">
        <v>1050</v>
      </c>
      <c r="M29" s="83">
        <v>1000</v>
      </c>
      <c r="N29" s="110"/>
      <c r="O29" s="6">
        <f>Q28</f>
        <v>0.46180555555555552</v>
      </c>
      <c r="P29" s="7" t="s">
        <v>1</v>
      </c>
      <c r="Q29" s="16">
        <f>O29+TIME(0,5,0)</f>
        <v>0.46527777777777773</v>
      </c>
      <c r="R29" s="117">
        <f t="shared" ref="R29:R45" si="0">IF(G29="","",(G29-V$16)+(L29-M29))</f>
        <v>50</v>
      </c>
      <c r="S29" s="178"/>
      <c r="T29" s="19"/>
    </row>
    <row r="30" spans="1:22" ht="27" customHeight="1" x14ac:dyDescent="0.45">
      <c r="A30" s="1"/>
      <c r="B30" s="216"/>
      <c r="C30" s="6">
        <f t="shared" ref="C30:C45" si="1">E29</f>
        <v>0.46527777777777773</v>
      </c>
      <c r="D30" s="7" t="s">
        <v>1</v>
      </c>
      <c r="E30" s="8">
        <f t="shared" ref="E30:E45" si="2">C30+TIME(0,5,0)</f>
        <v>0.46874999999999994</v>
      </c>
      <c r="F30" s="63" t="s">
        <v>44</v>
      </c>
      <c r="G30" s="77" t="s">
        <v>44</v>
      </c>
      <c r="H30" s="109"/>
      <c r="I30" s="58">
        <f t="shared" ref="I30:I45" si="3">K29</f>
        <v>0.46527777777777773</v>
      </c>
      <c r="J30" s="59" t="s">
        <v>1</v>
      </c>
      <c r="K30" s="60">
        <f t="shared" ref="K30:K45" si="4">I30+TIME(0,5,0)</f>
        <v>0.46874999999999994</v>
      </c>
      <c r="L30" s="77" t="s">
        <v>44</v>
      </c>
      <c r="M30" s="77" t="s">
        <v>13</v>
      </c>
      <c r="N30" s="110"/>
      <c r="O30" s="6">
        <f t="shared" ref="O30:O45" si="5">Q29</f>
        <v>0.46527777777777773</v>
      </c>
      <c r="P30" s="7" t="s">
        <v>1</v>
      </c>
      <c r="Q30" s="16">
        <f t="shared" ref="Q30:Q45" si="6">O30+TIME(0,5,0)</f>
        <v>0.46874999999999994</v>
      </c>
      <c r="R30" s="134" t="s">
        <v>78</v>
      </c>
      <c r="S30" s="178"/>
    </row>
    <row r="31" spans="1:22" ht="27" customHeight="1" x14ac:dyDescent="0.45">
      <c r="B31" s="216"/>
      <c r="C31" s="6">
        <f t="shared" si="1"/>
        <v>0.46874999999999994</v>
      </c>
      <c r="D31" s="7" t="s">
        <v>1</v>
      </c>
      <c r="E31" s="8">
        <f t="shared" si="2"/>
        <v>0.47222222222222215</v>
      </c>
      <c r="F31" s="63" t="s">
        <v>44</v>
      </c>
      <c r="G31" s="77" t="s">
        <v>44</v>
      </c>
      <c r="H31" s="109"/>
      <c r="I31" s="58">
        <f t="shared" si="3"/>
        <v>0.46874999999999994</v>
      </c>
      <c r="J31" s="59" t="s">
        <v>1</v>
      </c>
      <c r="K31" s="60">
        <f t="shared" si="4"/>
        <v>0.47222222222222215</v>
      </c>
      <c r="L31" s="77" t="s">
        <v>44</v>
      </c>
      <c r="M31" s="77" t="s">
        <v>44</v>
      </c>
      <c r="N31" s="110"/>
      <c r="O31" s="6">
        <f t="shared" si="5"/>
        <v>0.46874999999999994</v>
      </c>
      <c r="P31" s="7" t="s">
        <v>1</v>
      </c>
      <c r="Q31" s="16">
        <f t="shared" si="6"/>
        <v>0.47222222222222215</v>
      </c>
      <c r="R31" s="119" t="s">
        <v>78</v>
      </c>
      <c r="S31" s="178"/>
    </row>
    <row r="32" spans="1:22" ht="27" customHeight="1" x14ac:dyDescent="0.45">
      <c r="B32" s="216"/>
      <c r="C32" s="6">
        <f t="shared" si="1"/>
        <v>0.47222222222222215</v>
      </c>
      <c r="D32" s="7" t="s">
        <v>1</v>
      </c>
      <c r="E32" s="8">
        <f t="shared" si="2"/>
        <v>0.47569444444444436</v>
      </c>
      <c r="F32" s="63" t="s">
        <v>44</v>
      </c>
      <c r="G32" s="77" t="s">
        <v>44</v>
      </c>
      <c r="H32" s="109"/>
      <c r="I32" s="58">
        <f t="shared" si="3"/>
        <v>0.47222222222222215</v>
      </c>
      <c r="J32" s="59" t="s">
        <v>1</v>
      </c>
      <c r="K32" s="60">
        <f t="shared" si="4"/>
        <v>0.47569444444444436</v>
      </c>
      <c r="L32" s="77" t="s">
        <v>44</v>
      </c>
      <c r="M32" s="77" t="s">
        <v>44</v>
      </c>
      <c r="N32" s="110"/>
      <c r="O32" s="6">
        <f t="shared" si="5"/>
        <v>0.47222222222222215</v>
      </c>
      <c r="P32" s="7" t="s">
        <v>1</v>
      </c>
      <c r="Q32" s="16">
        <f t="shared" si="6"/>
        <v>0.47569444444444436</v>
      </c>
      <c r="R32" s="119" t="s">
        <v>78</v>
      </c>
      <c r="S32" s="178"/>
    </row>
    <row r="33" spans="2:19" ht="27" customHeight="1" x14ac:dyDescent="0.45">
      <c r="B33" s="216"/>
      <c r="C33" s="6">
        <f t="shared" si="1"/>
        <v>0.47569444444444436</v>
      </c>
      <c r="D33" s="7" t="s">
        <v>1</v>
      </c>
      <c r="E33" s="8">
        <f t="shared" si="2"/>
        <v>0.47916666666666657</v>
      </c>
      <c r="F33" s="32"/>
      <c r="G33" s="32"/>
      <c r="H33" s="109"/>
      <c r="I33" s="58">
        <f t="shared" si="3"/>
        <v>0.47569444444444436</v>
      </c>
      <c r="J33" s="59" t="s">
        <v>1</v>
      </c>
      <c r="K33" s="60">
        <f t="shared" si="4"/>
        <v>0.47916666666666657</v>
      </c>
      <c r="L33" s="65"/>
      <c r="M33" s="84"/>
      <c r="N33" s="110"/>
      <c r="O33" s="6">
        <f t="shared" si="5"/>
        <v>0.47569444444444436</v>
      </c>
      <c r="P33" s="7" t="s">
        <v>1</v>
      </c>
      <c r="Q33" s="16">
        <f t="shared" si="6"/>
        <v>0.47916666666666657</v>
      </c>
      <c r="R33" s="119" t="str">
        <f t="shared" si="0"/>
        <v/>
      </c>
      <c r="S33" s="178"/>
    </row>
    <row r="34" spans="2:19" ht="27" customHeight="1" x14ac:dyDescent="0.45">
      <c r="B34" s="216"/>
      <c r="C34" s="6">
        <f t="shared" si="1"/>
        <v>0.47916666666666657</v>
      </c>
      <c r="D34" s="7" t="s">
        <v>1</v>
      </c>
      <c r="E34" s="8">
        <f t="shared" si="2"/>
        <v>0.48263888888888878</v>
      </c>
      <c r="F34" s="32"/>
      <c r="G34" s="32"/>
      <c r="H34" s="109"/>
      <c r="I34" s="58">
        <f t="shared" si="3"/>
        <v>0.47916666666666657</v>
      </c>
      <c r="J34" s="59" t="s">
        <v>1</v>
      </c>
      <c r="K34" s="60">
        <f t="shared" si="4"/>
        <v>0.48263888888888878</v>
      </c>
      <c r="L34" s="65"/>
      <c r="M34" s="84"/>
      <c r="N34" s="110"/>
      <c r="O34" s="6">
        <f t="shared" si="5"/>
        <v>0.47916666666666657</v>
      </c>
      <c r="P34" s="7" t="s">
        <v>1</v>
      </c>
      <c r="Q34" s="16">
        <f t="shared" si="6"/>
        <v>0.48263888888888878</v>
      </c>
      <c r="R34" s="119" t="str">
        <f t="shared" si="0"/>
        <v/>
      </c>
      <c r="S34" s="178"/>
    </row>
    <row r="35" spans="2:19" ht="27" customHeight="1" x14ac:dyDescent="0.45">
      <c r="B35" s="216"/>
      <c r="C35" s="6">
        <f t="shared" si="1"/>
        <v>0.48263888888888878</v>
      </c>
      <c r="D35" s="7" t="s">
        <v>1</v>
      </c>
      <c r="E35" s="8">
        <f t="shared" si="2"/>
        <v>0.48611111111111099</v>
      </c>
      <c r="F35" s="32"/>
      <c r="G35" s="32"/>
      <c r="H35" s="109"/>
      <c r="I35" s="58">
        <f t="shared" si="3"/>
        <v>0.48263888888888878</v>
      </c>
      <c r="J35" s="59" t="s">
        <v>1</v>
      </c>
      <c r="K35" s="60">
        <f t="shared" si="4"/>
        <v>0.48611111111111099</v>
      </c>
      <c r="L35" s="65"/>
      <c r="M35" s="84"/>
      <c r="N35" s="110"/>
      <c r="O35" s="6">
        <f t="shared" si="5"/>
        <v>0.48263888888888878</v>
      </c>
      <c r="P35" s="7" t="s">
        <v>1</v>
      </c>
      <c r="Q35" s="16">
        <f t="shared" si="6"/>
        <v>0.48611111111111099</v>
      </c>
      <c r="R35" s="119" t="str">
        <f t="shared" si="0"/>
        <v/>
      </c>
      <c r="S35" s="178"/>
    </row>
    <row r="36" spans="2:19" ht="27" customHeight="1" x14ac:dyDescent="0.45">
      <c r="B36" s="216"/>
      <c r="C36" s="6">
        <f t="shared" si="1"/>
        <v>0.48611111111111099</v>
      </c>
      <c r="D36" s="7" t="s">
        <v>1</v>
      </c>
      <c r="E36" s="8">
        <f t="shared" si="2"/>
        <v>0.4895833333333332</v>
      </c>
      <c r="F36" s="32"/>
      <c r="G36" s="32"/>
      <c r="H36" s="109"/>
      <c r="I36" s="58">
        <f t="shared" si="3"/>
        <v>0.48611111111111099</v>
      </c>
      <c r="J36" s="59" t="s">
        <v>1</v>
      </c>
      <c r="K36" s="60">
        <f t="shared" si="4"/>
        <v>0.4895833333333332</v>
      </c>
      <c r="L36" s="65"/>
      <c r="M36" s="84"/>
      <c r="N36" s="110"/>
      <c r="O36" s="6">
        <f t="shared" si="5"/>
        <v>0.48611111111111099</v>
      </c>
      <c r="P36" s="7" t="s">
        <v>1</v>
      </c>
      <c r="Q36" s="16">
        <f t="shared" si="6"/>
        <v>0.4895833333333332</v>
      </c>
      <c r="R36" s="119" t="str">
        <f t="shared" si="0"/>
        <v/>
      </c>
      <c r="S36" s="178"/>
    </row>
    <row r="37" spans="2:19" ht="27" customHeight="1" x14ac:dyDescent="0.45">
      <c r="B37" s="216"/>
      <c r="C37" s="6">
        <f t="shared" si="1"/>
        <v>0.4895833333333332</v>
      </c>
      <c r="D37" s="7" t="s">
        <v>1</v>
      </c>
      <c r="E37" s="8">
        <f t="shared" si="2"/>
        <v>0.49305555555555541</v>
      </c>
      <c r="F37" s="32"/>
      <c r="G37" s="32"/>
      <c r="H37" s="109"/>
      <c r="I37" s="58">
        <f t="shared" si="3"/>
        <v>0.4895833333333332</v>
      </c>
      <c r="J37" s="59" t="s">
        <v>1</v>
      </c>
      <c r="K37" s="60">
        <f t="shared" si="4"/>
        <v>0.49305555555555541</v>
      </c>
      <c r="L37" s="65"/>
      <c r="M37" s="84"/>
      <c r="N37" s="110"/>
      <c r="O37" s="6">
        <f t="shared" si="5"/>
        <v>0.4895833333333332</v>
      </c>
      <c r="P37" s="7" t="s">
        <v>1</v>
      </c>
      <c r="Q37" s="16">
        <f t="shared" si="6"/>
        <v>0.49305555555555541</v>
      </c>
      <c r="R37" s="119" t="str">
        <f t="shared" si="0"/>
        <v/>
      </c>
      <c r="S37" s="178"/>
    </row>
    <row r="38" spans="2:19" ht="27" customHeight="1" x14ac:dyDescent="0.45">
      <c r="B38" s="216"/>
      <c r="C38" s="6">
        <f t="shared" si="1"/>
        <v>0.49305555555555541</v>
      </c>
      <c r="D38" s="7" t="s">
        <v>1</v>
      </c>
      <c r="E38" s="8">
        <f t="shared" si="2"/>
        <v>0.49652777777777762</v>
      </c>
      <c r="F38" s="32"/>
      <c r="G38" s="32"/>
      <c r="H38" s="109"/>
      <c r="I38" s="58">
        <f t="shared" si="3"/>
        <v>0.49305555555555541</v>
      </c>
      <c r="J38" s="59" t="s">
        <v>1</v>
      </c>
      <c r="K38" s="60">
        <f t="shared" si="4"/>
        <v>0.49652777777777762</v>
      </c>
      <c r="L38" s="65"/>
      <c r="M38" s="84"/>
      <c r="N38" s="110"/>
      <c r="O38" s="6">
        <f t="shared" si="5"/>
        <v>0.49305555555555541</v>
      </c>
      <c r="P38" s="7" t="s">
        <v>1</v>
      </c>
      <c r="Q38" s="16">
        <f t="shared" si="6"/>
        <v>0.49652777777777762</v>
      </c>
      <c r="R38" s="119" t="str">
        <f t="shared" si="0"/>
        <v/>
      </c>
      <c r="S38" s="178"/>
    </row>
    <row r="39" spans="2:19" ht="27" customHeight="1" x14ac:dyDescent="0.45">
      <c r="B39" s="217"/>
      <c r="C39" s="9">
        <f t="shared" si="1"/>
        <v>0.49652777777777762</v>
      </c>
      <c r="D39" s="10" t="s">
        <v>1</v>
      </c>
      <c r="E39" s="11">
        <f t="shared" si="2"/>
        <v>0.49999999999999983</v>
      </c>
      <c r="F39" s="33"/>
      <c r="G39" s="33"/>
      <c r="H39" s="109"/>
      <c r="I39" s="66">
        <f t="shared" si="3"/>
        <v>0.49652777777777762</v>
      </c>
      <c r="J39" s="67" t="s">
        <v>1</v>
      </c>
      <c r="K39" s="68">
        <f t="shared" si="4"/>
        <v>0.49999999999999983</v>
      </c>
      <c r="L39" s="69"/>
      <c r="M39" s="85"/>
      <c r="N39" s="110"/>
      <c r="O39" s="9">
        <f t="shared" si="5"/>
        <v>0.49652777777777762</v>
      </c>
      <c r="P39" s="10" t="s">
        <v>1</v>
      </c>
      <c r="Q39" s="17">
        <f t="shared" si="6"/>
        <v>0.49999999999999983</v>
      </c>
      <c r="R39" s="118" t="str">
        <f t="shared" si="0"/>
        <v/>
      </c>
      <c r="S39" s="179"/>
    </row>
    <row r="40" spans="2:19" ht="27" customHeight="1" x14ac:dyDescent="0.45">
      <c r="B40" s="173" t="s">
        <v>57</v>
      </c>
      <c r="C40" s="12">
        <f t="shared" si="1"/>
        <v>0.49999999999999983</v>
      </c>
      <c r="D40" s="13" t="s">
        <v>1</v>
      </c>
      <c r="E40" s="14">
        <f t="shared" si="2"/>
        <v>0.5034722222222221</v>
      </c>
      <c r="F40" s="36">
        <v>0</v>
      </c>
      <c r="G40" s="36">
        <v>0</v>
      </c>
      <c r="H40" s="109"/>
      <c r="I40" s="72">
        <f t="shared" si="3"/>
        <v>0.49999999999999983</v>
      </c>
      <c r="J40" s="73" t="s">
        <v>1</v>
      </c>
      <c r="K40" s="74">
        <f t="shared" si="4"/>
        <v>0.5034722222222221</v>
      </c>
      <c r="L40" s="76">
        <v>2000</v>
      </c>
      <c r="M40" s="76">
        <v>1500</v>
      </c>
      <c r="N40" s="110"/>
      <c r="O40" s="12">
        <f t="shared" si="5"/>
        <v>0.49999999999999983</v>
      </c>
      <c r="P40" s="13" t="s">
        <v>1</v>
      </c>
      <c r="Q40" s="18">
        <f t="shared" si="6"/>
        <v>0.5034722222222221</v>
      </c>
      <c r="R40" s="133">
        <f t="shared" si="0"/>
        <v>500</v>
      </c>
      <c r="S40" s="76">
        <v>500</v>
      </c>
    </row>
    <row r="41" spans="2:19" ht="27" customHeight="1" x14ac:dyDescent="0.45">
      <c r="B41" s="173"/>
      <c r="C41" s="6">
        <f t="shared" si="1"/>
        <v>0.5034722222222221</v>
      </c>
      <c r="D41" s="7" t="s">
        <v>1</v>
      </c>
      <c r="E41" s="8">
        <f t="shared" si="2"/>
        <v>0.50694444444444431</v>
      </c>
      <c r="F41" s="36">
        <v>0</v>
      </c>
      <c r="G41" s="36">
        <v>0</v>
      </c>
      <c r="H41" s="109"/>
      <c r="I41" s="58">
        <f t="shared" si="3"/>
        <v>0.5034722222222221</v>
      </c>
      <c r="J41" s="59" t="s">
        <v>1</v>
      </c>
      <c r="K41" s="60">
        <f t="shared" si="4"/>
        <v>0.50694444444444431</v>
      </c>
      <c r="L41" s="83">
        <v>2050</v>
      </c>
      <c r="M41" s="83">
        <v>1550</v>
      </c>
      <c r="N41" s="110"/>
      <c r="O41" s="6">
        <f t="shared" si="5"/>
        <v>0.5034722222222221</v>
      </c>
      <c r="P41" s="7" t="s">
        <v>1</v>
      </c>
      <c r="Q41" s="16">
        <f t="shared" si="6"/>
        <v>0.50694444444444431</v>
      </c>
      <c r="R41" s="119">
        <f t="shared" si="0"/>
        <v>500</v>
      </c>
      <c r="S41" s="83">
        <v>500</v>
      </c>
    </row>
    <row r="42" spans="2:19" ht="27" customHeight="1" x14ac:dyDescent="0.45">
      <c r="B42" s="173"/>
      <c r="C42" s="6">
        <f t="shared" si="1"/>
        <v>0.50694444444444431</v>
      </c>
      <c r="D42" s="7" t="s">
        <v>1</v>
      </c>
      <c r="E42" s="8">
        <f t="shared" si="2"/>
        <v>0.51041666666666652</v>
      </c>
      <c r="F42" s="63" t="s">
        <v>44</v>
      </c>
      <c r="G42" s="77" t="s">
        <v>44</v>
      </c>
      <c r="H42" s="109"/>
      <c r="I42" s="58">
        <f t="shared" si="3"/>
        <v>0.50694444444444431</v>
      </c>
      <c r="J42" s="59" t="s">
        <v>1</v>
      </c>
      <c r="K42" s="60">
        <f t="shared" si="4"/>
        <v>0.51041666666666652</v>
      </c>
      <c r="L42" s="77" t="s">
        <v>13</v>
      </c>
      <c r="M42" s="77" t="s">
        <v>13</v>
      </c>
      <c r="N42" s="110"/>
      <c r="O42" s="6">
        <f t="shared" si="5"/>
        <v>0.50694444444444431</v>
      </c>
      <c r="P42" s="7" t="s">
        <v>1</v>
      </c>
      <c r="Q42" s="16">
        <f t="shared" si="6"/>
        <v>0.51041666666666652</v>
      </c>
      <c r="R42" s="119" t="s">
        <v>78</v>
      </c>
      <c r="S42" s="77" t="s">
        <v>13</v>
      </c>
    </row>
    <row r="43" spans="2:19" ht="27" customHeight="1" x14ac:dyDescent="0.45">
      <c r="B43" s="173"/>
      <c r="C43" s="6">
        <f t="shared" si="1"/>
        <v>0.51041666666666652</v>
      </c>
      <c r="D43" s="7" t="s">
        <v>1</v>
      </c>
      <c r="E43" s="8">
        <f t="shared" si="2"/>
        <v>0.51388888888888873</v>
      </c>
      <c r="F43" s="63" t="s">
        <v>44</v>
      </c>
      <c r="G43" s="77" t="s">
        <v>44</v>
      </c>
      <c r="H43" s="109"/>
      <c r="I43" s="58">
        <f t="shared" si="3"/>
        <v>0.51041666666666652</v>
      </c>
      <c r="J43" s="59" t="s">
        <v>1</v>
      </c>
      <c r="K43" s="60">
        <f t="shared" si="4"/>
        <v>0.51388888888888873</v>
      </c>
      <c r="L43" s="77" t="s">
        <v>13</v>
      </c>
      <c r="M43" s="77" t="s">
        <v>13</v>
      </c>
      <c r="N43" s="110"/>
      <c r="O43" s="6">
        <f t="shared" si="5"/>
        <v>0.51041666666666652</v>
      </c>
      <c r="P43" s="7" t="s">
        <v>1</v>
      </c>
      <c r="Q43" s="16">
        <f t="shared" si="6"/>
        <v>0.51388888888888873</v>
      </c>
      <c r="R43" s="119" t="s">
        <v>78</v>
      </c>
      <c r="S43" s="77" t="s">
        <v>13</v>
      </c>
    </row>
    <row r="44" spans="2:19" ht="27" customHeight="1" x14ac:dyDescent="0.45">
      <c r="B44" s="173"/>
      <c r="C44" s="6">
        <f t="shared" si="1"/>
        <v>0.51388888888888873</v>
      </c>
      <c r="D44" s="7" t="s">
        <v>1</v>
      </c>
      <c r="E44" s="8">
        <f t="shared" si="2"/>
        <v>0.51736111111111094</v>
      </c>
      <c r="F44" s="63" t="s">
        <v>44</v>
      </c>
      <c r="G44" s="77" t="s">
        <v>44</v>
      </c>
      <c r="H44" s="109"/>
      <c r="I44" s="58">
        <f t="shared" si="3"/>
        <v>0.51388888888888873</v>
      </c>
      <c r="J44" s="59" t="s">
        <v>1</v>
      </c>
      <c r="K44" s="60">
        <f t="shared" si="4"/>
        <v>0.51736111111111094</v>
      </c>
      <c r="L44" s="77" t="s">
        <v>13</v>
      </c>
      <c r="M44" s="77" t="s">
        <v>13</v>
      </c>
      <c r="N44" s="110"/>
      <c r="O44" s="6">
        <f t="shared" si="5"/>
        <v>0.51388888888888873</v>
      </c>
      <c r="P44" s="7" t="s">
        <v>1</v>
      </c>
      <c r="Q44" s="16">
        <f t="shared" si="6"/>
        <v>0.51736111111111094</v>
      </c>
      <c r="R44" s="119" t="s">
        <v>78</v>
      </c>
      <c r="S44" s="77" t="s">
        <v>13</v>
      </c>
    </row>
    <row r="45" spans="2:19" ht="27" customHeight="1" x14ac:dyDescent="0.45">
      <c r="B45" s="173"/>
      <c r="C45" s="9">
        <f t="shared" si="1"/>
        <v>0.51736111111111094</v>
      </c>
      <c r="D45" s="10" t="s">
        <v>1</v>
      </c>
      <c r="E45" s="11">
        <f t="shared" si="2"/>
        <v>0.52083333333333315</v>
      </c>
      <c r="F45" s="33"/>
      <c r="G45" s="33"/>
      <c r="H45" s="109"/>
      <c r="I45" s="66">
        <f t="shared" si="3"/>
        <v>0.51736111111111094</v>
      </c>
      <c r="J45" s="67" t="s">
        <v>1</v>
      </c>
      <c r="K45" s="68">
        <f t="shared" si="4"/>
        <v>0.52083333333333315</v>
      </c>
      <c r="L45" s="69"/>
      <c r="M45" s="69"/>
      <c r="N45" s="110"/>
      <c r="O45" s="9">
        <f t="shared" si="5"/>
        <v>0.51736111111111094</v>
      </c>
      <c r="P45" s="10" t="s">
        <v>1</v>
      </c>
      <c r="Q45" s="17">
        <f t="shared" si="6"/>
        <v>0.52083333333333315</v>
      </c>
      <c r="R45" s="117" t="str">
        <f t="shared" si="0"/>
        <v/>
      </c>
      <c r="S45" s="126"/>
    </row>
    <row r="46" spans="2:19" x14ac:dyDescent="0.45">
      <c r="J46" s="111"/>
      <c r="K46" s="111"/>
      <c r="L46" s="111"/>
      <c r="M46" s="111"/>
      <c r="N46" s="111"/>
      <c r="O46" s="111"/>
      <c r="P46" s="111"/>
      <c r="Q46" s="111"/>
      <c r="R46" s="111"/>
      <c r="S46" s="111"/>
    </row>
    <row r="47" spans="2:19" x14ac:dyDescent="0.45">
      <c r="J47" s="111"/>
      <c r="K47" s="111"/>
      <c r="L47" s="111"/>
      <c r="M47" s="111"/>
      <c r="N47" s="111"/>
      <c r="O47" s="111"/>
      <c r="P47" s="111"/>
      <c r="Q47" s="111"/>
      <c r="R47" s="111"/>
      <c r="S47" s="111"/>
    </row>
    <row r="48" spans="2:19" x14ac:dyDescent="0.45">
      <c r="J48" s="111"/>
      <c r="K48" s="111"/>
      <c r="L48" s="111"/>
      <c r="M48" s="111"/>
      <c r="N48" s="111"/>
      <c r="O48" s="111"/>
      <c r="P48" s="111"/>
      <c r="Q48" s="111"/>
      <c r="R48" s="111"/>
      <c r="S48" s="111"/>
    </row>
    <row r="49" spans="10:19" x14ac:dyDescent="0.45">
      <c r="J49" s="111"/>
      <c r="K49" s="111"/>
      <c r="L49" s="111"/>
      <c r="M49" s="111"/>
      <c r="N49" s="111"/>
      <c r="O49" s="111"/>
      <c r="P49" s="111"/>
      <c r="Q49" s="111"/>
      <c r="R49" s="111"/>
      <c r="S49" s="111"/>
    </row>
    <row r="50" spans="10:19" x14ac:dyDescent="0.45">
      <c r="J50" s="111"/>
      <c r="K50" s="111"/>
      <c r="L50" s="111"/>
      <c r="M50" s="111"/>
      <c r="N50" s="111"/>
      <c r="O50" s="111"/>
      <c r="P50" s="111"/>
      <c r="Q50" s="111"/>
      <c r="R50" s="111"/>
      <c r="S50" s="111"/>
    </row>
  </sheetData>
  <mergeCells count="24">
    <mergeCell ref="B13:D13"/>
    <mergeCell ref="E13:G13"/>
    <mergeCell ref="B7:D7"/>
    <mergeCell ref="E7:G7"/>
    <mergeCell ref="B8:D8"/>
    <mergeCell ref="E8:G8"/>
    <mergeCell ref="B9:D9"/>
    <mergeCell ref="E9:G9"/>
    <mergeCell ref="B10:D10"/>
    <mergeCell ref="E10:G10"/>
    <mergeCell ref="B11:D11"/>
    <mergeCell ref="B12:D12"/>
    <mergeCell ref="E12:G12"/>
    <mergeCell ref="B14:D14"/>
    <mergeCell ref="E14:G14"/>
    <mergeCell ref="B15:D15"/>
    <mergeCell ref="E15:G15"/>
    <mergeCell ref="B26:E26"/>
    <mergeCell ref="B16:D16"/>
    <mergeCell ref="O26:Q26"/>
    <mergeCell ref="B40:B45"/>
    <mergeCell ref="I26:K26"/>
    <mergeCell ref="B27:B39"/>
    <mergeCell ref="S27:S39"/>
  </mergeCells>
  <phoneticPr fontId="1"/>
  <conditionalFormatting sqref="G27:G45">
    <cfRule type="expression" dxfId="0" priority="2">
      <formula>INT($E$16*1440)=INT($C27*1440)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1727-6D28-4F02-B372-3F23A421E617}">
  <sheetPr>
    <pageSetUpPr fitToPage="1"/>
  </sheetPr>
  <dimension ref="B1:V50"/>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3.5" style="20" customWidth="1"/>
    <col min="3" max="4" width="8.69921875" style="20" customWidth="1"/>
    <col min="5" max="11" width="9" style="20"/>
    <col min="12" max="12" width="9" style="20" customWidth="1"/>
    <col min="13" max="16" width="9" style="20"/>
    <col min="17" max="19" width="9" style="20" customWidth="1"/>
    <col min="20" max="20" width="3.59765625" style="20" customWidth="1"/>
    <col min="21" max="21" width="9" style="20"/>
    <col min="22" max="22" width="0" style="20" hidden="1" customWidth="1"/>
    <col min="23" max="16384" width="9" style="20"/>
  </cols>
  <sheetData>
    <row r="1" spans="2:22" x14ac:dyDescent="0.45">
      <c r="B1" s="22"/>
    </row>
    <row r="2" spans="2:22" x14ac:dyDescent="0.45">
      <c r="B2" s="22" t="s">
        <v>60</v>
      </c>
    </row>
    <row r="3" spans="2:22" ht="22.2" x14ac:dyDescent="0.45">
      <c r="B3" s="104" t="s">
        <v>46</v>
      </c>
    </row>
    <row r="5" spans="2:22" x14ac:dyDescent="0.45">
      <c r="B5" s="189" t="s">
        <v>0</v>
      </c>
      <c r="C5" s="190"/>
      <c r="D5" s="191"/>
      <c r="E5" s="199" t="s">
        <v>15</v>
      </c>
      <c r="F5" s="199"/>
      <c r="G5" s="199"/>
    </row>
    <row r="6" spans="2:22" x14ac:dyDescent="0.45">
      <c r="B6" s="189" t="s">
        <v>3</v>
      </c>
      <c r="C6" s="190"/>
      <c r="D6" s="191"/>
      <c r="E6" s="199" t="s">
        <v>14</v>
      </c>
      <c r="F6" s="199"/>
      <c r="G6" s="199"/>
    </row>
    <row r="7" spans="2:22" x14ac:dyDescent="0.45">
      <c r="B7" s="189" t="s">
        <v>22</v>
      </c>
      <c r="C7" s="190"/>
      <c r="D7" s="191"/>
      <c r="E7" s="204" t="s">
        <v>19</v>
      </c>
      <c r="F7" s="205"/>
      <c r="G7" s="206"/>
    </row>
    <row r="8" spans="2:22" x14ac:dyDescent="0.45">
      <c r="B8" s="182" t="s">
        <v>5</v>
      </c>
      <c r="C8" s="183"/>
      <c r="D8" s="184"/>
      <c r="E8" s="207">
        <v>13500</v>
      </c>
      <c r="F8" s="208"/>
      <c r="G8" s="209"/>
    </row>
    <row r="9" spans="2:22" x14ac:dyDescent="0.45">
      <c r="B9" s="182" t="s">
        <v>6</v>
      </c>
      <c r="C9" s="183"/>
      <c r="D9" s="184"/>
      <c r="E9" s="210">
        <v>43556</v>
      </c>
      <c r="F9" s="211"/>
      <c r="G9" s="212"/>
    </row>
    <row r="10" spans="2:22" x14ac:dyDescent="0.45">
      <c r="B10" s="189" t="s">
        <v>7</v>
      </c>
      <c r="C10" s="190"/>
      <c r="D10" s="191"/>
      <c r="E10" s="122">
        <v>0.4548611111111111</v>
      </c>
      <c r="F10" s="120" t="s">
        <v>4</v>
      </c>
      <c r="G10" s="21">
        <f>E10+TIME(1,35,0)</f>
        <v>0.52083333333333337</v>
      </c>
    </row>
    <row r="11" spans="2:22" x14ac:dyDescent="0.45">
      <c r="B11" s="189" t="s">
        <v>16</v>
      </c>
      <c r="C11" s="190"/>
      <c r="D11" s="191"/>
      <c r="E11" s="201" t="s">
        <v>17</v>
      </c>
      <c r="F11" s="202"/>
      <c r="G11" s="203"/>
    </row>
    <row r="12" spans="2:22" x14ac:dyDescent="0.45">
      <c r="B12" s="180" t="s">
        <v>23</v>
      </c>
      <c r="C12" s="180"/>
      <c r="D12" s="180"/>
      <c r="E12" s="199" t="s">
        <v>45</v>
      </c>
      <c r="F12" s="199"/>
      <c r="G12" s="199"/>
    </row>
    <row r="13" spans="2:22" x14ac:dyDescent="0.45">
      <c r="B13" s="189" t="s">
        <v>76</v>
      </c>
      <c r="C13" s="190"/>
      <c r="D13" s="191"/>
      <c r="E13" s="163">
        <v>0.4548611111111111</v>
      </c>
      <c r="F13" s="162" t="s">
        <v>4</v>
      </c>
      <c r="G13" s="21">
        <f>E13+TIME(0,5,0)</f>
        <v>0.45833333333333331</v>
      </c>
      <c r="V13" s="20" cm="1">
        <f t="array" ref="V13">_xlfn.XLOOKUP(TEXT($E$13,"hh:mm"), TEXT(C21:C39,"hh:mm"), G21:G39)</f>
        <v>10000</v>
      </c>
    </row>
    <row r="14" spans="2:22" x14ac:dyDescent="0.45">
      <c r="B14" s="166" t="s">
        <v>9</v>
      </c>
      <c r="C14" s="23"/>
      <c r="D14" s="23"/>
      <c r="E14" s="24"/>
      <c r="F14" s="24"/>
      <c r="G14" s="24"/>
    </row>
    <row r="15" spans="2:22" x14ac:dyDescent="0.45">
      <c r="B15" s="22" t="s">
        <v>81</v>
      </c>
      <c r="C15" s="23"/>
      <c r="D15" s="23"/>
      <c r="E15" s="24"/>
      <c r="F15" s="24"/>
      <c r="G15" s="24"/>
    </row>
    <row r="16" spans="2:22" ht="212.25" customHeight="1" x14ac:dyDescent="0.45">
      <c r="B16" s="43"/>
      <c r="C16" s="43"/>
      <c r="D16" s="43"/>
      <c r="E16" s="43"/>
    </row>
    <row r="17" spans="2:21" x14ac:dyDescent="0.45">
      <c r="B17" s="22" t="s">
        <v>70</v>
      </c>
      <c r="C17" s="22"/>
      <c r="D17" s="22"/>
      <c r="E17" s="22"/>
      <c r="F17" s="127"/>
      <c r="G17" s="22"/>
      <c r="L17" s="86"/>
    </row>
    <row r="18" spans="2:21" x14ac:dyDescent="0.45">
      <c r="B18" s="22"/>
      <c r="C18" s="22" t="s">
        <v>71</v>
      </c>
      <c r="D18" s="22"/>
      <c r="E18" s="22"/>
      <c r="F18" s="22"/>
      <c r="G18" s="22"/>
    </row>
    <row r="19" spans="2:21" x14ac:dyDescent="0.45">
      <c r="B19" s="22"/>
      <c r="C19" s="22" t="s">
        <v>65</v>
      </c>
      <c r="D19" s="22"/>
      <c r="E19" s="22"/>
      <c r="F19" s="22"/>
      <c r="G19" s="22"/>
      <c r="H19" s="22"/>
      <c r="I19" s="20" t="s">
        <v>40</v>
      </c>
      <c r="O19" s="20" t="s">
        <v>12</v>
      </c>
    </row>
    <row r="20" spans="2:21" s="1" customFormat="1" ht="105" x14ac:dyDescent="0.45">
      <c r="B20" s="200" t="s">
        <v>2</v>
      </c>
      <c r="C20" s="200"/>
      <c r="D20" s="200"/>
      <c r="E20" s="200"/>
      <c r="F20" s="49" t="s">
        <v>72</v>
      </c>
      <c r="G20" s="49" t="s">
        <v>47</v>
      </c>
      <c r="H20" s="48"/>
      <c r="I20" s="170" t="s">
        <v>2</v>
      </c>
      <c r="J20" s="171"/>
      <c r="K20" s="172"/>
      <c r="L20" s="87" t="s">
        <v>41</v>
      </c>
      <c r="M20" s="44" t="s">
        <v>42</v>
      </c>
      <c r="O20" s="170" t="s">
        <v>2</v>
      </c>
      <c r="P20" s="171"/>
      <c r="Q20" s="172"/>
      <c r="R20" s="50" t="s">
        <v>82</v>
      </c>
      <c r="S20" s="90" t="s">
        <v>43</v>
      </c>
      <c r="T20" s="20"/>
    </row>
    <row r="21" spans="2:21" s="1" customFormat="1" ht="27" customHeight="1" x14ac:dyDescent="0.45">
      <c r="B21" s="174" t="s">
        <v>83</v>
      </c>
      <c r="C21" s="140">
        <f>E10</f>
        <v>0.4548611111111111</v>
      </c>
      <c r="D21" s="141" t="s">
        <v>1</v>
      </c>
      <c r="E21" s="142">
        <f>C21+TIME(0,5,0)</f>
        <v>0.45833333333333331</v>
      </c>
      <c r="F21" s="103">
        <v>10000</v>
      </c>
      <c r="G21" s="36">
        <v>10000</v>
      </c>
      <c r="H21" s="2"/>
      <c r="I21" s="3">
        <f>C21</f>
        <v>0.4548611111111111</v>
      </c>
      <c r="J21" s="4" t="s">
        <v>1</v>
      </c>
      <c r="K21" s="5">
        <f>I21+TIME(0,5,0)</f>
        <v>0.45833333333333331</v>
      </c>
      <c r="L21" s="103">
        <v>4800</v>
      </c>
      <c r="M21" s="103">
        <v>4800</v>
      </c>
      <c r="N21" s="2"/>
      <c r="O21" s="3">
        <f>I21</f>
        <v>0.4548611111111111</v>
      </c>
      <c r="P21" s="4" t="s">
        <v>1</v>
      </c>
      <c r="Q21" s="15">
        <f>O21+TIME(0,5,0)</f>
        <v>0.45833333333333331</v>
      </c>
      <c r="R21" s="26">
        <f>IF(G21="","",(G21-V$13)+(L21-M21))</f>
        <v>0</v>
      </c>
      <c r="S21" s="177" t="s">
        <v>11</v>
      </c>
    </row>
    <row r="22" spans="2:21" s="1" customFormat="1" ht="27" customHeight="1" x14ac:dyDescent="0.45">
      <c r="B22" s="175"/>
      <c r="C22" s="143">
        <f>E21</f>
        <v>0.45833333333333331</v>
      </c>
      <c r="D22" s="144" t="s">
        <v>1</v>
      </c>
      <c r="E22" s="145">
        <f>C22+TIME(0,5,0)</f>
        <v>0.46180555555555552</v>
      </c>
      <c r="F22" s="36">
        <v>10000</v>
      </c>
      <c r="G22" s="36">
        <v>10000</v>
      </c>
      <c r="H22" s="2"/>
      <c r="I22" s="12">
        <f>C22</f>
        <v>0.45833333333333331</v>
      </c>
      <c r="J22" s="13" t="s">
        <v>1</v>
      </c>
      <c r="K22" s="14">
        <f>I22+TIME(0,5,0)</f>
        <v>0.46180555555555552</v>
      </c>
      <c r="L22" s="36">
        <v>4800</v>
      </c>
      <c r="M22" s="36">
        <v>4800</v>
      </c>
      <c r="N22" s="2"/>
      <c r="O22" s="12">
        <f>I22</f>
        <v>0.45833333333333331</v>
      </c>
      <c r="P22" s="13" t="s">
        <v>1</v>
      </c>
      <c r="Q22" s="18">
        <f>O22+TIME(0,5,0)</f>
        <v>0.46180555555555552</v>
      </c>
      <c r="R22" s="28">
        <f>IF(G22="","",(G22-V$13)+(L22-M22))</f>
        <v>0</v>
      </c>
      <c r="S22" s="178"/>
    </row>
    <row r="23" spans="2:21" s="1" customFormat="1" ht="27" customHeight="1" x14ac:dyDescent="0.45">
      <c r="B23" s="175"/>
      <c r="C23" s="146">
        <f>E22</f>
        <v>0.46180555555555552</v>
      </c>
      <c r="D23" s="147" t="s">
        <v>1</v>
      </c>
      <c r="E23" s="148">
        <f>C23+TIME(0,5,0)</f>
        <v>0.46527777777777773</v>
      </c>
      <c r="F23" s="36">
        <v>10000</v>
      </c>
      <c r="G23" s="36">
        <v>10000</v>
      </c>
      <c r="I23" s="6">
        <f>K22</f>
        <v>0.46180555555555552</v>
      </c>
      <c r="J23" s="7" t="s">
        <v>1</v>
      </c>
      <c r="K23" s="8">
        <f>I23+TIME(0,5,0)</f>
        <v>0.46527777777777773</v>
      </c>
      <c r="L23" s="36">
        <v>4800</v>
      </c>
      <c r="M23" s="36">
        <v>4800</v>
      </c>
      <c r="O23" s="6">
        <f>Q22</f>
        <v>0.46180555555555552</v>
      </c>
      <c r="P23" s="7" t="s">
        <v>1</v>
      </c>
      <c r="Q23" s="16">
        <f>O23+TIME(0,5,0)</f>
        <v>0.46527777777777773</v>
      </c>
      <c r="R23" s="89">
        <f t="shared" ref="R23:R39" si="0">IF(G23="","",(G23-V$13)+(L23-M23))</f>
        <v>0</v>
      </c>
      <c r="S23" s="178"/>
      <c r="U23" s="19"/>
    </row>
    <row r="24" spans="2:21" ht="27" customHeight="1" x14ac:dyDescent="0.45">
      <c r="B24" s="175"/>
      <c r="C24" s="146">
        <f t="shared" ref="C24:C39" si="1">E23</f>
        <v>0.46527777777777773</v>
      </c>
      <c r="D24" s="147" t="s">
        <v>1</v>
      </c>
      <c r="E24" s="148">
        <f t="shared" ref="E24:E39" si="2">C24+TIME(0,5,0)</f>
        <v>0.46874999999999994</v>
      </c>
      <c r="F24" s="37" t="s">
        <v>44</v>
      </c>
      <c r="G24" s="37" t="s">
        <v>44</v>
      </c>
      <c r="H24" s="2"/>
      <c r="I24" s="6">
        <f t="shared" ref="I24:I39" si="3">K23</f>
        <v>0.46527777777777773</v>
      </c>
      <c r="J24" s="7" t="s">
        <v>1</v>
      </c>
      <c r="K24" s="8">
        <f t="shared" ref="K24:K39" si="4">I24+TIME(0,5,0)</f>
        <v>0.46874999999999994</v>
      </c>
      <c r="L24" s="37" t="s">
        <v>44</v>
      </c>
      <c r="M24" s="37" t="s">
        <v>44</v>
      </c>
      <c r="N24" s="2"/>
      <c r="O24" s="6">
        <f t="shared" ref="O24:O39" si="5">Q23</f>
        <v>0.46527777777777773</v>
      </c>
      <c r="P24" s="7" t="s">
        <v>1</v>
      </c>
      <c r="Q24" s="16">
        <f t="shared" ref="Q24:Q39" si="6">O24+TIME(0,5,0)</f>
        <v>0.46874999999999994</v>
      </c>
      <c r="R24" s="89" t="s">
        <v>77</v>
      </c>
      <c r="S24" s="178"/>
      <c r="T24" s="1"/>
    </row>
    <row r="25" spans="2:21" ht="27" customHeight="1" x14ac:dyDescent="0.45">
      <c r="B25" s="175"/>
      <c r="C25" s="146">
        <f t="shared" si="1"/>
        <v>0.46874999999999994</v>
      </c>
      <c r="D25" s="147" t="s">
        <v>1</v>
      </c>
      <c r="E25" s="148">
        <f t="shared" si="2"/>
        <v>0.47222222222222215</v>
      </c>
      <c r="F25" s="37" t="s">
        <v>44</v>
      </c>
      <c r="G25" s="37" t="s">
        <v>44</v>
      </c>
      <c r="I25" s="6">
        <f t="shared" si="3"/>
        <v>0.46874999999999994</v>
      </c>
      <c r="J25" s="7" t="s">
        <v>1</v>
      </c>
      <c r="K25" s="8">
        <f t="shared" si="4"/>
        <v>0.47222222222222215</v>
      </c>
      <c r="L25" s="37" t="s">
        <v>44</v>
      </c>
      <c r="M25" s="37" t="s">
        <v>44</v>
      </c>
      <c r="O25" s="6">
        <f t="shared" si="5"/>
        <v>0.46874999999999994</v>
      </c>
      <c r="P25" s="7" t="s">
        <v>1</v>
      </c>
      <c r="Q25" s="16">
        <f t="shared" si="6"/>
        <v>0.47222222222222215</v>
      </c>
      <c r="R25" s="91" t="s">
        <v>77</v>
      </c>
      <c r="S25" s="178"/>
    </row>
    <row r="26" spans="2:21" ht="27" customHeight="1" x14ac:dyDescent="0.45">
      <c r="B26" s="175"/>
      <c r="C26" s="146">
        <f t="shared" si="1"/>
        <v>0.47222222222222215</v>
      </c>
      <c r="D26" s="147" t="s">
        <v>1</v>
      </c>
      <c r="E26" s="148">
        <f t="shared" si="2"/>
        <v>0.47569444444444436</v>
      </c>
      <c r="F26" s="37" t="s">
        <v>44</v>
      </c>
      <c r="G26" s="37" t="s">
        <v>44</v>
      </c>
      <c r="I26" s="6">
        <f t="shared" si="3"/>
        <v>0.47222222222222215</v>
      </c>
      <c r="J26" s="7" t="s">
        <v>1</v>
      </c>
      <c r="K26" s="8">
        <f t="shared" si="4"/>
        <v>0.47569444444444436</v>
      </c>
      <c r="L26" s="37" t="s">
        <v>44</v>
      </c>
      <c r="M26" s="37" t="s">
        <v>44</v>
      </c>
      <c r="O26" s="6">
        <f t="shared" si="5"/>
        <v>0.47222222222222215</v>
      </c>
      <c r="P26" s="7" t="s">
        <v>1</v>
      </c>
      <c r="Q26" s="16">
        <f t="shared" si="6"/>
        <v>0.47569444444444436</v>
      </c>
      <c r="R26" s="28" t="s">
        <v>77</v>
      </c>
      <c r="S26" s="178"/>
    </row>
    <row r="27" spans="2:21" ht="27" customHeight="1" x14ac:dyDescent="0.45">
      <c r="B27" s="175"/>
      <c r="C27" s="146">
        <f t="shared" si="1"/>
        <v>0.47569444444444436</v>
      </c>
      <c r="D27" s="147" t="s">
        <v>1</v>
      </c>
      <c r="E27" s="148">
        <f t="shared" si="2"/>
        <v>0.47916666666666657</v>
      </c>
      <c r="F27" s="37"/>
      <c r="G27" s="37"/>
      <c r="I27" s="6">
        <f t="shared" si="3"/>
        <v>0.47569444444444436</v>
      </c>
      <c r="J27" s="7" t="s">
        <v>1</v>
      </c>
      <c r="K27" s="8">
        <f t="shared" si="4"/>
        <v>0.47916666666666657</v>
      </c>
      <c r="L27" s="37"/>
      <c r="M27" s="37"/>
      <c r="O27" s="6">
        <f t="shared" si="5"/>
        <v>0.47569444444444436</v>
      </c>
      <c r="P27" s="7" t="s">
        <v>1</v>
      </c>
      <c r="Q27" s="16">
        <f t="shared" si="6"/>
        <v>0.47916666666666657</v>
      </c>
      <c r="R27" s="91" t="str">
        <f t="shared" si="0"/>
        <v/>
      </c>
      <c r="S27" s="178"/>
    </row>
    <row r="28" spans="2:21" ht="27" customHeight="1" x14ac:dyDescent="0.45">
      <c r="B28" s="175"/>
      <c r="C28" s="146">
        <f t="shared" si="1"/>
        <v>0.47916666666666657</v>
      </c>
      <c r="D28" s="147" t="s">
        <v>1</v>
      </c>
      <c r="E28" s="148">
        <f t="shared" si="2"/>
        <v>0.48263888888888878</v>
      </c>
      <c r="F28" s="37"/>
      <c r="G28" s="37"/>
      <c r="I28" s="6">
        <f t="shared" si="3"/>
        <v>0.47916666666666657</v>
      </c>
      <c r="J28" s="7" t="s">
        <v>1</v>
      </c>
      <c r="K28" s="8">
        <f t="shared" si="4"/>
        <v>0.48263888888888878</v>
      </c>
      <c r="L28" s="37"/>
      <c r="M28" s="37"/>
      <c r="O28" s="6">
        <f t="shared" si="5"/>
        <v>0.47916666666666657</v>
      </c>
      <c r="P28" s="7" t="s">
        <v>1</v>
      </c>
      <c r="Q28" s="16">
        <f t="shared" si="6"/>
        <v>0.48263888888888878</v>
      </c>
      <c r="R28" s="91" t="str">
        <f t="shared" si="0"/>
        <v/>
      </c>
      <c r="S28" s="178"/>
    </row>
    <row r="29" spans="2:21" ht="27" customHeight="1" x14ac:dyDescent="0.45">
      <c r="B29" s="175"/>
      <c r="C29" s="146">
        <f t="shared" si="1"/>
        <v>0.48263888888888878</v>
      </c>
      <c r="D29" s="147" t="s">
        <v>1</v>
      </c>
      <c r="E29" s="148">
        <f t="shared" si="2"/>
        <v>0.48611111111111099</v>
      </c>
      <c r="F29" s="37"/>
      <c r="G29" s="37"/>
      <c r="I29" s="6">
        <f t="shared" si="3"/>
        <v>0.48263888888888878</v>
      </c>
      <c r="J29" s="7" t="s">
        <v>1</v>
      </c>
      <c r="K29" s="8">
        <f t="shared" si="4"/>
        <v>0.48611111111111099</v>
      </c>
      <c r="L29" s="37"/>
      <c r="M29" s="37"/>
      <c r="O29" s="6">
        <f t="shared" si="5"/>
        <v>0.48263888888888878</v>
      </c>
      <c r="P29" s="7" t="s">
        <v>1</v>
      </c>
      <c r="Q29" s="16">
        <f t="shared" si="6"/>
        <v>0.48611111111111099</v>
      </c>
      <c r="R29" s="91" t="str">
        <f t="shared" si="0"/>
        <v/>
      </c>
      <c r="S29" s="178"/>
    </row>
    <row r="30" spans="2:21" ht="27" customHeight="1" x14ac:dyDescent="0.45">
      <c r="B30" s="175"/>
      <c r="C30" s="146">
        <f t="shared" si="1"/>
        <v>0.48611111111111099</v>
      </c>
      <c r="D30" s="147" t="s">
        <v>1</v>
      </c>
      <c r="E30" s="148">
        <f t="shared" si="2"/>
        <v>0.4895833333333332</v>
      </c>
      <c r="F30" s="37"/>
      <c r="G30" s="37"/>
      <c r="I30" s="6">
        <f t="shared" si="3"/>
        <v>0.48611111111111099</v>
      </c>
      <c r="J30" s="7" t="s">
        <v>1</v>
      </c>
      <c r="K30" s="8">
        <f t="shared" si="4"/>
        <v>0.4895833333333332</v>
      </c>
      <c r="L30" s="37"/>
      <c r="M30" s="37"/>
      <c r="O30" s="6">
        <f t="shared" si="5"/>
        <v>0.48611111111111099</v>
      </c>
      <c r="P30" s="7" t="s">
        <v>1</v>
      </c>
      <c r="Q30" s="16">
        <f t="shared" si="6"/>
        <v>0.4895833333333332</v>
      </c>
      <c r="R30" s="28" t="str">
        <f t="shared" si="0"/>
        <v/>
      </c>
      <c r="S30" s="178"/>
    </row>
    <row r="31" spans="2:21" ht="27" customHeight="1" x14ac:dyDescent="0.45">
      <c r="B31" s="175"/>
      <c r="C31" s="146">
        <f t="shared" si="1"/>
        <v>0.4895833333333332</v>
      </c>
      <c r="D31" s="147" t="s">
        <v>1</v>
      </c>
      <c r="E31" s="148">
        <f t="shared" si="2"/>
        <v>0.49305555555555541</v>
      </c>
      <c r="F31" s="37"/>
      <c r="G31" s="37"/>
      <c r="I31" s="6">
        <f t="shared" si="3"/>
        <v>0.4895833333333332</v>
      </c>
      <c r="J31" s="7" t="s">
        <v>1</v>
      </c>
      <c r="K31" s="8">
        <f t="shared" si="4"/>
        <v>0.49305555555555541</v>
      </c>
      <c r="L31" s="37"/>
      <c r="M31" s="37"/>
      <c r="O31" s="6">
        <f t="shared" si="5"/>
        <v>0.4895833333333332</v>
      </c>
      <c r="P31" s="7" t="s">
        <v>1</v>
      </c>
      <c r="Q31" s="16">
        <f t="shared" si="6"/>
        <v>0.49305555555555541</v>
      </c>
      <c r="R31" s="89" t="str">
        <f t="shared" si="0"/>
        <v/>
      </c>
      <c r="S31" s="178"/>
    </row>
    <row r="32" spans="2:21" ht="27" customHeight="1" x14ac:dyDescent="0.45">
      <c r="B32" s="175"/>
      <c r="C32" s="146">
        <f t="shared" si="1"/>
        <v>0.49305555555555541</v>
      </c>
      <c r="D32" s="147" t="s">
        <v>1</v>
      </c>
      <c r="E32" s="148">
        <f t="shared" si="2"/>
        <v>0.49652777777777762</v>
      </c>
      <c r="F32" s="37"/>
      <c r="G32" s="37"/>
      <c r="I32" s="6">
        <f t="shared" si="3"/>
        <v>0.49305555555555541</v>
      </c>
      <c r="J32" s="7" t="s">
        <v>1</v>
      </c>
      <c r="K32" s="8">
        <f t="shared" si="4"/>
        <v>0.49652777777777762</v>
      </c>
      <c r="L32" s="37"/>
      <c r="M32" s="37"/>
      <c r="O32" s="6">
        <f t="shared" si="5"/>
        <v>0.49305555555555541</v>
      </c>
      <c r="P32" s="7" t="s">
        <v>1</v>
      </c>
      <c r="Q32" s="16">
        <f t="shared" si="6"/>
        <v>0.49652777777777762</v>
      </c>
      <c r="R32" s="89" t="str">
        <f t="shared" si="0"/>
        <v/>
      </c>
      <c r="S32" s="178"/>
    </row>
    <row r="33" spans="2:19" ht="27" customHeight="1" x14ac:dyDescent="0.45">
      <c r="B33" s="176"/>
      <c r="C33" s="149">
        <f t="shared" si="1"/>
        <v>0.49652777777777762</v>
      </c>
      <c r="D33" s="150" t="s">
        <v>1</v>
      </c>
      <c r="E33" s="151">
        <f t="shared" si="2"/>
        <v>0.49999999999999983</v>
      </c>
      <c r="F33" s="157"/>
      <c r="G33" s="157"/>
      <c r="I33" s="9">
        <f t="shared" si="3"/>
        <v>0.49652777777777762</v>
      </c>
      <c r="J33" s="10" t="s">
        <v>1</v>
      </c>
      <c r="K33" s="11">
        <f t="shared" si="4"/>
        <v>0.49999999999999983</v>
      </c>
      <c r="L33" s="157"/>
      <c r="M33" s="157"/>
      <c r="O33" s="9">
        <f t="shared" si="5"/>
        <v>0.49652777777777762</v>
      </c>
      <c r="P33" s="10" t="s">
        <v>1</v>
      </c>
      <c r="Q33" s="17">
        <f t="shared" si="6"/>
        <v>0.49999999999999983</v>
      </c>
      <c r="R33" s="29" t="str">
        <f t="shared" si="0"/>
        <v/>
      </c>
      <c r="S33" s="179"/>
    </row>
    <row r="34" spans="2:19" ht="27" customHeight="1" x14ac:dyDescent="0.45">
      <c r="B34" s="198" t="s">
        <v>57</v>
      </c>
      <c r="C34" s="12">
        <f t="shared" si="1"/>
        <v>0.49999999999999983</v>
      </c>
      <c r="D34" s="13" t="s">
        <v>1</v>
      </c>
      <c r="E34" s="14">
        <f t="shared" si="2"/>
        <v>0.5034722222222221</v>
      </c>
      <c r="F34" s="36">
        <v>10000</v>
      </c>
      <c r="G34" s="36">
        <v>20000</v>
      </c>
      <c r="I34" s="12">
        <f t="shared" si="3"/>
        <v>0.49999999999999983</v>
      </c>
      <c r="J34" s="13" t="s">
        <v>1</v>
      </c>
      <c r="K34" s="14">
        <f t="shared" si="4"/>
        <v>0.5034722222222221</v>
      </c>
      <c r="L34" s="36">
        <v>6800</v>
      </c>
      <c r="M34" s="158">
        <v>3800</v>
      </c>
      <c r="O34" s="12">
        <f t="shared" si="5"/>
        <v>0.49999999999999983</v>
      </c>
      <c r="P34" s="13" t="s">
        <v>1</v>
      </c>
      <c r="Q34" s="18">
        <f t="shared" si="6"/>
        <v>0.5034722222222221</v>
      </c>
      <c r="R34" s="88">
        <f t="shared" si="0"/>
        <v>13000</v>
      </c>
      <c r="S34" s="161">
        <v>13000</v>
      </c>
    </row>
    <row r="35" spans="2:19" ht="27" customHeight="1" x14ac:dyDescent="0.45">
      <c r="B35" s="173"/>
      <c r="C35" s="6">
        <f t="shared" si="1"/>
        <v>0.5034722222222221</v>
      </c>
      <c r="D35" s="7" t="s">
        <v>1</v>
      </c>
      <c r="E35" s="8">
        <f t="shared" si="2"/>
        <v>0.50694444444444431</v>
      </c>
      <c r="F35" s="36">
        <v>10000</v>
      </c>
      <c r="G35" s="36">
        <v>20500</v>
      </c>
      <c r="I35" s="6">
        <f t="shared" si="3"/>
        <v>0.5034722222222221</v>
      </c>
      <c r="J35" s="7" t="s">
        <v>1</v>
      </c>
      <c r="K35" s="8">
        <f t="shared" si="4"/>
        <v>0.50694444444444431</v>
      </c>
      <c r="L35" s="36">
        <v>6950</v>
      </c>
      <c r="M35" s="158">
        <v>3950</v>
      </c>
      <c r="O35" s="6">
        <f t="shared" si="5"/>
        <v>0.5034722222222221</v>
      </c>
      <c r="P35" s="7" t="s">
        <v>1</v>
      </c>
      <c r="Q35" s="16">
        <f t="shared" si="6"/>
        <v>0.50694444444444431</v>
      </c>
      <c r="R35" s="89">
        <f t="shared" si="0"/>
        <v>13500</v>
      </c>
      <c r="S35" s="161">
        <v>13500</v>
      </c>
    </row>
    <row r="36" spans="2:19" ht="27" customHeight="1" x14ac:dyDescent="0.45">
      <c r="B36" s="173"/>
      <c r="C36" s="6">
        <f t="shared" si="1"/>
        <v>0.50694444444444431</v>
      </c>
      <c r="D36" s="7" t="s">
        <v>1</v>
      </c>
      <c r="E36" s="8">
        <f t="shared" si="2"/>
        <v>0.51041666666666652</v>
      </c>
      <c r="F36" s="37" t="s">
        <v>44</v>
      </c>
      <c r="G36" s="37" t="s">
        <v>44</v>
      </c>
      <c r="I36" s="6">
        <f t="shared" si="3"/>
        <v>0.50694444444444431</v>
      </c>
      <c r="J36" s="7" t="s">
        <v>1</v>
      </c>
      <c r="K36" s="8">
        <f t="shared" si="4"/>
        <v>0.51041666666666652</v>
      </c>
      <c r="L36" s="37" t="s">
        <v>44</v>
      </c>
      <c r="M36" s="159" t="s">
        <v>44</v>
      </c>
      <c r="O36" s="6">
        <f t="shared" si="5"/>
        <v>0.50694444444444431</v>
      </c>
      <c r="P36" s="7" t="s">
        <v>1</v>
      </c>
      <c r="Q36" s="16">
        <f t="shared" si="6"/>
        <v>0.51041666666666652</v>
      </c>
      <c r="R36" s="89" t="s">
        <v>77</v>
      </c>
      <c r="S36" s="161" t="s">
        <v>44</v>
      </c>
    </row>
    <row r="37" spans="2:19" ht="27" customHeight="1" x14ac:dyDescent="0.45">
      <c r="B37" s="173"/>
      <c r="C37" s="6">
        <f t="shared" si="1"/>
        <v>0.51041666666666652</v>
      </c>
      <c r="D37" s="7" t="s">
        <v>1</v>
      </c>
      <c r="E37" s="8">
        <f t="shared" si="2"/>
        <v>0.51388888888888873</v>
      </c>
      <c r="F37" s="37" t="s">
        <v>44</v>
      </c>
      <c r="G37" s="37" t="s">
        <v>44</v>
      </c>
      <c r="I37" s="6">
        <f t="shared" si="3"/>
        <v>0.51041666666666652</v>
      </c>
      <c r="J37" s="7" t="s">
        <v>1</v>
      </c>
      <c r="K37" s="8">
        <f t="shared" si="4"/>
        <v>0.51388888888888873</v>
      </c>
      <c r="L37" s="37" t="s">
        <v>44</v>
      </c>
      <c r="M37" s="159" t="s">
        <v>44</v>
      </c>
      <c r="O37" s="6">
        <f t="shared" si="5"/>
        <v>0.51041666666666652</v>
      </c>
      <c r="P37" s="7" t="s">
        <v>1</v>
      </c>
      <c r="Q37" s="16">
        <f t="shared" si="6"/>
        <v>0.51388888888888873</v>
      </c>
      <c r="R37" s="91" t="s">
        <v>77</v>
      </c>
      <c r="S37" s="158" t="s">
        <v>44</v>
      </c>
    </row>
    <row r="38" spans="2:19" ht="27" customHeight="1" x14ac:dyDescent="0.45">
      <c r="B38" s="173"/>
      <c r="C38" s="6">
        <f t="shared" si="1"/>
        <v>0.51388888888888873</v>
      </c>
      <c r="D38" s="7" t="s">
        <v>1</v>
      </c>
      <c r="E38" s="8">
        <f t="shared" si="2"/>
        <v>0.51736111111111094</v>
      </c>
      <c r="F38" s="37" t="s">
        <v>44</v>
      </c>
      <c r="G38" s="37" t="s">
        <v>44</v>
      </c>
      <c r="I38" s="6">
        <f t="shared" si="3"/>
        <v>0.51388888888888873</v>
      </c>
      <c r="J38" s="7" t="s">
        <v>1</v>
      </c>
      <c r="K38" s="8">
        <f t="shared" si="4"/>
        <v>0.51736111111111094</v>
      </c>
      <c r="L38" s="37" t="s">
        <v>44</v>
      </c>
      <c r="M38" s="159" t="s">
        <v>44</v>
      </c>
      <c r="O38" s="6">
        <f t="shared" si="5"/>
        <v>0.51388888888888873</v>
      </c>
      <c r="P38" s="7" t="s">
        <v>1</v>
      </c>
      <c r="Q38" s="16">
        <f t="shared" si="6"/>
        <v>0.51736111111111094</v>
      </c>
      <c r="R38" s="91" t="s">
        <v>77</v>
      </c>
      <c r="S38" s="158" t="s">
        <v>44</v>
      </c>
    </row>
    <row r="39" spans="2:19" ht="27" customHeight="1" x14ac:dyDescent="0.45">
      <c r="B39" s="173"/>
      <c r="C39" s="9">
        <f t="shared" si="1"/>
        <v>0.51736111111111094</v>
      </c>
      <c r="D39" s="10" t="s">
        <v>1</v>
      </c>
      <c r="E39" s="11">
        <f t="shared" si="2"/>
        <v>0.52083333333333315</v>
      </c>
      <c r="F39" s="157"/>
      <c r="G39" s="157"/>
      <c r="I39" s="9">
        <f t="shared" si="3"/>
        <v>0.51736111111111094</v>
      </c>
      <c r="J39" s="10" t="s">
        <v>1</v>
      </c>
      <c r="K39" s="11">
        <f t="shared" si="4"/>
        <v>0.52083333333333315</v>
      </c>
      <c r="L39" s="157"/>
      <c r="M39" s="160"/>
      <c r="O39" s="9">
        <f t="shared" si="5"/>
        <v>0.51736111111111094</v>
      </c>
      <c r="P39" s="10" t="s">
        <v>1</v>
      </c>
      <c r="Q39" s="17">
        <f t="shared" si="6"/>
        <v>0.52083333333333315</v>
      </c>
      <c r="R39" s="27" t="str">
        <f t="shared" si="0"/>
        <v/>
      </c>
      <c r="S39" s="160"/>
    </row>
    <row r="40" spans="2:19" x14ac:dyDescent="0.45">
      <c r="C40" s="2"/>
      <c r="D40" s="1"/>
      <c r="E40" s="2"/>
    </row>
    <row r="41" spans="2:19" x14ac:dyDescent="0.45">
      <c r="C41" s="2"/>
      <c r="D41" s="1"/>
      <c r="E41" s="2"/>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sheetData>
  <mergeCells count="22">
    <mergeCell ref="B8:D8"/>
    <mergeCell ref="E8:G8"/>
    <mergeCell ref="B9:D9"/>
    <mergeCell ref="E9:G9"/>
    <mergeCell ref="B10:D10"/>
    <mergeCell ref="B5:D5"/>
    <mergeCell ref="E5:G5"/>
    <mergeCell ref="B6:D6"/>
    <mergeCell ref="E6:G6"/>
    <mergeCell ref="B7:D7"/>
    <mergeCell ref="E7:G7"/>
    <mergeCell ref="B12:D12"/>
    <mergeCell ref="E12:G12"/>
    <mergeCell ref="B20:E20"/>
    <mergeCell ref="I20:K20"/>
    <mergeCell ref="B11:D11"/>
    <mergeCell ref="E11:G11"/>
    <mergeCell ref="O20:Q20"/>
    <mergeCell ref="B13:D13"/>
    <mergeCell ref="B21:B33"/>
    <mergeCell ref="S21:S33"/>
    <mergeCell ref="B34:B39"/>
  </mergeCells>
  <phoneticPr fontId="1"/>
  <conditionalFormatting sqref="G21:G39">
    <cfRule type="expression" dxfId="6" priority="2">
      <formula>INT($E$13*1440)=INT($C21*1440)</formula>
    </cfRule>
  </conditionalFormatting>
  <pageMargins left="0.39370078740157483" right="0.39370078740157483" top="0.74803149606299213" bottom="0.74803149606299213"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209CC-D705-467F-A611-B9C4704ACCAE}">
  <sheetPr>
    <pageSetUpPr fitToPage="1"/>
  </sheetPr>
  <dimension ref="A1:V100"/>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3.5" style="20" customWidth="1"/>
    <col min="3" max="4" width="8.69921875" style="20" customWidth="1"/>
    <col min="5" max="11" width="9" style="20"/>
    <col min="12" max="12" width="11.09765625" style="20" customWidth="1"/>
    <col min="13" max="16" width="9" style="20"/>
    <col min="17" max="17" width="10" style="20" customWidth="1"/>
    <col min="18" max="19" width="11.09765625" style="20" customWidth="1"/>
    <col min="20" max="20" width="6" style="20" customWidth="1"/>
    <col min="21" max="21" width="9" style="20"/>
    <col min="22" max="22" width="0" style="20" hidden="1" customWidth="1"/>
    <col min="23" max="16384" width="9" style="20"/>
  </cols>
  <sheetData>
    <row r="1" spans="2:22" x14ac:dyDescent="0.45">
      <c r="B1" s="22"/>
    </row>
    <row r="2" spans="2:22" x14ac:dyDescent="0.45">
      <c r="B2" s="22" t="s">
        <v>59</v>
      </c>
    </row>
    <row r="3" spans="2:22" ht="22.2" x14ac:dyDescent="0.45">
      <c r="B3" s="104" t="s">
        <v>61</v>
      </c>
    </row>
    <row r="5" spans="2:22" x14ac:dyDescent="0.45">
      <c r="B5" s="189" t="s">
        <v>0</v>
      </c>
      <c r="C5" s="190"/>
      <c r="D5" s="191"/>
      <c r="E5" s="181"/>
      <c r="F5" s="181"/>
      <c r="G5" s="181"/>
    </row>
    <row r="6" spans="2:22" x14ac:dyDescent="0.45">
      <c r="B6" s="189" t="s">
        <v>3</v>
      </c>
      <c r="C6" s="190"/>
      <c r="D6" s="191"/>
      <c r="E6" s="181"/>
      <c r="F6" s="181"/>
      <c r="G6" s="181"/>
    </row>
    <row r="7" spans="2:22" x14ac:dyDescent="0.45">
      <c r="B7" s="189" t="s">
        <v>22</v>
      </c>
      <c r="C7" s="190"/>
      <c r="D7" s="191"/>
      <c r="E7" s="195"/>
      <c r="F7" s="196"/>
      <c r="G7" s="197"/>
    </row>
    <row r="8" spans="2:22" x14ac:dyDescent="0.45">
      <c r="B8" s="182" t="s">
        <v>5</v>
      </c>
      <c r="C8" s="183"/>
      <c r="D8" s="184"/>
      <c r="E8" s="185"/>
      <c r="F8" s="186"/>
      <c r="G8" s="187"/>
    </row>
    <row r="9" spans="2:22" x14ac:dyDescent="0.45">
      <c r="B9" s="189" t="s">
        <v>7</v>
      </c>
      <c r="C9" s="190"/>
      <c r="D9" s="191"/>
      <c r="E9" s="132"/>
      <c r="F9" s="131" t="s">
        <v>4</v>
      </c>
      <c r="G9" s="21">
        <f>E9+TIME(1,35,0)</f>
        <v>6.5972222222222224E-2</v>
      </c>
    </row>
    <row r="10" spans="2:22" x14ac:dyDescent="0.45">
      <c r="B10" s="189" t="s">
        <v>18</v>
      </c>
      <c r="C10" s="190"/>
      <c r="D10" s="191"/>
      <c r="E10" s="192"/>
      <c r="F10" s="193"/>
      <c r="G10" s="194"/>
    </row>
    <row r="11" spans="2:22" x14ac:dyDescent="0.45">
      <c r="B11" s="218" t="s">
        <v>16</v>
      </c>
      <c r="C11" s="219"/>
      <c r="D11" s="220"/>
      <c r="E11" s="192"/>
      <c r="F11" s="193"/>
      <c r="G11" s="194"/>
    </row>
    <row r="12" spans="2:22" x14ac:dyDescent="0.45">
      <c r="B12" s="189" t="s">
        <v>76</v>
      </c>
      <c r="C12" s="190"/>
      <c r="D12" s="191"/>
      <c r="E12" s="163"/>
      <c r="F12" s="162" t="s">
        <v>4</v>
      </c>
      <c r="G12" s="21">
        <f>E12+TIME(0,5,0)</f>
        <v>3.472222222222222E-3</v>
      </c>
      <c r="V12" s="20" cm="1">
        <f t="array" ref="V12">_xlfn.XLOOKUP(TEXT($E$12,"hh:mm"), TEXT(H23:H41,"hh:mm"), K23:K41)</f>
        <v>0</v>
      </c>
    </row>
    <row r="13" spans="2:22" x14ac:dyDescent="0.45">
      <c r="B13" s="166" t="s">
        <v>9</v>
      </c>
      <c r="C13" s="23"/>
      <c r="D13" s="23"/>
      <c r="E13" s="24"/>
      <c r="F13" s="24"/>
      <c r="G13" s="24"/>
    </row>
    <row r="14" spans="2:22" x14ac:dyDescent="0.45">
      <c r="B14" s="22" t="s">
        <v>81</v>
      </c>
      <c r="C14" s="23"/>
      <c r="D14" s="23"/>
      <c r="E14" s="24"/>
      <c r="F14" s="24"/>
      <c r="G14" s="24"/>
    </row>
    <row r="15" spans="2:22" x14ac:dyDescent="0.45">
      <c r="B15" s="22" t="s">
        <v>55</v>
      </c>
      <c r="C15" s="23"/>
      <c r="D15" s="23"/>
      <c r="E15" s="24"/>
      <c r="F15" s="24"/>
      <c r="G15" s="24"/>
    </row>
    <row r="16" spans="2:22" ht="200.25" customHeight="1" x14ac:dyDescent="0.45">
      <c r="B16" s="43"/>
      <c r="C16" s="42"/>
      <c r="D16" s="42"/>
      <c r="E16" s="46"/>
      <c r="F16" s="24"/>
      <c r="G16" s="24"/>
    </row>
    <row r="17" spans="1:21" x14ac:dyDescent="0.45">
      <c r="B17" s="22"/>
      <c r="C17" s="22"/>
      <c r="D17" s="22"/>
      <c r="E17" s="22"/>
      <c r="F17" s="22"/>
      <c r="G17" s="22"/>
    </row>
    <row r="18" spans="1:21" x14ac:dyDescent="0.45">
      <c r="B18" s="22" t="s">
        <v>73</v>
      </c>
      <c r="C18" s="22"/>
      <c r="D18" s="22"/>
      <c r="E18" s="22"/>
      <c r="F18" s="22"/>
      <c r="G18" s="22"/>
    </row>
    <row r="19" spans="1:21" x14ac:dyDescent="0.45">
      <c r="B19" s="22"/>
      <c r="C19" s="22" t="s">
        <v>64</v>
      </c>
      <c r="D19" s="22"/>
      <c r="E19" s="22"/>
      <c r="F19" s="22"/>
      <c r="G19" s="22"/>
    </row>
    <row r="20" spans="1:21" x14ac:dyDescent="0.45">
      <c r="B20" s="22"/>
      <c r="C20" s="22" t="s">
        <v>67</v>
      </c>
      <c r="D20" s="22"/>
      <c r="E20" s="22"/>
      <c r="F20" s="22"/>
      <c r="G20" s="22"/>
    </row>
    <row r="21" spans="1:21" x14ac:dyDescent="0.45">
      <c r="C21" s="22" t="s">
        <v>66</v>
      </c>
      <c r="H21" s="20" t="s">
        <v>48</v>
      </c>
      <c r="N21" s="20" t="s">
        <v>12</v>
      </c>
    </row>
    <row r="22" spans="1:21" s="1" customFormat="1" ht="50.4" x14ac:dyDescent="0.45">
      <c r="A22" s="20"/>
      <c r="B22" s="200" t="s">
        <v>2</v>
      </c>
      <c r="C22" s="200"/>
      <c r="D22" s="200"/>
      <c r="E22" s="200"/>
      <c r="F22" s="49" t="s">
        <v>74</v>
      </c>
      <c r="H22" s="170" t="s">
        <v>2</v>
      </c>
      <c r="I22" s="171"/>
      <c r="J22" s="172"/>
      <c r="K22" s="25" t="s">
        <v>10</v>
      </c>
      <c r="L22" s="95"/>
      <c r="N22" s="170" t="s">
        <v>2</v>
      </c>
      <c r="O22" s="171"/>
      <c r="P22" s="172"/>
      <c r="Q22" s="50" t="s">
        <v>84</v>
      </c>
      <c r="R22" s="90" t="s">
        <v>43</v>
      </c>
      <c r="S22" s="96"/>
      <c r="T22" s="20"/>
    </row>
    <row r="23" spans="1:21" s="1" customFormat="1" ht="27" customHeight="1" x14ac:dyDescent="0.45">
      <c r="B23" s="215" t="s">
        <v>79</v>
      </c>
      <c r="C23" s="140">
        <f>E12</f>
        <v>0</v>
      </c>
      <c r="D23" s="141" t="s">
        <v>1</v>
      </c>
      <c r="E23" s="142">
        <f>C23+TIME(0,5,0)</f>
        <v>3.472222222222222E-3</v>
      </c>
      <c r="F23" s="31"/>
      <c r="G23" s="2"/>
      <c r="H23" s="3">
        <f>C23</f>
        <v>0</v>
      </c>
      <c r="I23" s="4" t="s">
        <v>1</v>
      </c>
      <c r="J23" s="5">
        <f>H23+TIME(0,5,0)</f>
        <v>3.472222222222222E-3</v>
      </c>
      <c r="K23" s="34"/>
      <c r="L23" s="95"/>
      <c r="M23" s="2"/>
      <c r="N23" s="3">
        <f>H23</f>
        <v>0</v>
      </c>
      <c r="O23" s="4" t="s">
        <v>1</v>
      </c>
      <c r="P23" s="15">
        <f>N23+TIME(0,5,0)</f>
        <v>3.472222222222222E-3</v>
      </c>
      <c r="Q23" s="26" t="str">
        <f>IF(K23="","",(K23-V$12))</f>
        <v/>
      </c>
      <c r="R23" s="177" t="s">
        <v>11</v>
      </c>
      <c r="S23" s="96"/>
    </row>
    <row r="24" spans="1:21" s="1" customFormat="1" ht="27" customHeight="1" x14ac:dyDescent="0.45">
      <c r="B24" s="216"/>
      <c r="C24" s="143">
        <f>E23</f>
        <v>3.472222222222222E-3</v>
      </c>
      <c r="D24" s="144" t="s">
        <v>1</v>
      </c>
      <c r="E24" s="145">
        <f>C24+TIME(0,5,0)</f>
        <v>6.9444444444444441E-3</v>
      </c>
      <c r="F24" s="31"/>
      <c r="G24" s="2"/>
      <c r="H24" s="12">
        <f>C24</f>
        <v>3.472222222222222E-3</v>
      </c>
      <c r="I24" s="13" t="s">
        <v>1</v>
      </c>
      <c r="J24" s="14">
        <f>H24+TIME(0,5,0)</f>
        <v>6.9444444444444441E-3</v>
      </c>
      <c r="K24" s="31"/>
      <c r="L24" s="214"/>
      <c r="M24" s="2"/>
      <c r="N24" s="12">
        <f>H24</f>
        <v>3.472222222222222E-3</v>
      </c>
      <c r="O24" s="13" t="s">
        <v>1</v>
      </c>
      <c r="P24" s="18">
        <f>N24+TIME(0,5,0)</f>
        <v>6.9444444444444441E-3</v>
      </c>
      <c r="Q24" s="27" t="str">
        <f>IF(K24="","",(K24-V$12))</f>
        <v/>
      </c>
      <c r="R24" s="178"/>
      <c r="S24" s="213"/>
    </row>
    <row r="25" spans="1:21" s="1" customFormat="1" ht="27" customHeight="1" x14ac:dyDescent="0.45">
      <c r="B25" s="216"/>
      <c r="C25" s="146">
        <f>E24</f>
        <v>6.9444444444444441E-3</v>
      </c>
      <c r="D25" s="147" t="s">
        <v>1</v>
      </c>
      <c r="E25" s="148">
        <f>C25+TIME(0,5,0)</f>
        <v>1.0416666666666666E-2</v>
      </c>
      <c r="F25" s="31"/>
      <c r="H25" s="6">
        <f>J24</f>
        <v>6.9444444444444441E-3</v>
      </c>
      <c r="I25" s="7" t="s">
        <v>1</v>
      </c>
      <c r="J25" s="8">
        <f>H25+TIME(0,5,0)</f>
        <v>1.0416666666666666E-2</v>
      </c>
      <c r="K25" s="31"/>
      <c r="L25" s="214"/>
      <c r="N25" s="6">
        <f>P24</f>
        <v>6.9444444444444441E-3</v>
      </c>
      <c r="O25" s="7" t="s">
        <v>1</v>
      </c>
      <c r="P25" s="16">
        <f>N25+TIME(0,5,0)</f>
        <v>1.0416666666666666E-2</v>
      </c>
      <c r="Q25" s="28" t="str">
        <f t="shared" ref="Q25:Q41" si="0">IF(K25="","",(K25-V$12))</f>
        <v/>
      </c>
      <c r="R25" s="178"/>
      <c r="S25" s="213"/>
      <c r="U25" s="19"/>
    </row>
    <row r="26" spans="1:21" ht="27" customHeight="1" x14ac:dyDescent="0.45">
      <c r="A26" s="1"/>
      <c r="B26" s="216"/>
      <c r="C26" s="146">
        <f t="shared" ref="C26:C41" si="1">E25</f>
        <v>1.0416666666666666E-2</v>
      </c>
      <c r="D26" s="147" t="s">
        <v>1</v>
      </c>
      <c r="E26" s="148">
        <f t="shared" ref="E26:E41" si="2">C26+TIME(0,5,0)</f>
        <v>1.3888888888888888E-2</v>
      </c>
      <c r="F26" s="32"/>
      <c r="G26" s="2"/>
      <c r="H26" s="6">
        <f t="shared" ref="H26:H41" si="3">J25</f>
        <v>1.0416666666666666E-2</v>
      </c>
      <c r="I26" s="7" t="s">
        <v>1</v>
      </c>
      <c r="J26" s="8">
        <f t="shared" ref="J26:J41" si="4">H26+TIME(0,5,0)</f>
        <v>1.3888888888888888E-2</v>
      </c>
      <c r="K26" s="32"/>
      <c r="L26" s="214"/>
      <c r="M26" s="2"/>
      <c r="N26" s="6">
        <f t="shared" ref="N26:N41" si="5">P25</f>
        <v>1.0416666666666666E-2</v>
      </c>
      <c r="O26" s="7" t="s">
        <v>1</v>
      </c>
      <c r="P26" s="16">
        <f t="shared" ref="P26:P41" si="6">N26+TIME(0,5,0)</f>
        <v>1.3888888888888888E-2</v>
      </c>
      <c r="Q26" s="89" t="str">
        <f t="shared" si="0"/>
        <v/>
      </c>
      <c r="R26" s="178"/>
      <c r="S26" s="213"/>
      <c r="T26" s="1"/>
    </row>
    <row r="27" spans="1:21" ht="27" customHeight="1" x14ac:dyDescent="0.45">
      <c r="B27" s="216"/>
      <c r="C27" s="146">
        <f t="shared" si="1"/>
        <v>1.3888888888888888E-2</v>
      </c>
      <c r="D27" s="147" t="s">
        <v>1</v>
      </c>
      <c r="E27" s="148">
        <f t="shared" si="2"/>
        <v>1.7361111111111112E-2</v>
      </c>
      <c r="F27" s="32"/>
      <c r="H27" s="6">
        <f t="shared" si="3"/>
        <v>1.3888888888888888E-2</v>
      </c>
      <c r="I27" s="7" t="s">
        <v>1</v>
      </c>
      <c r="J27" s="8">
        <f t="shared" si="4"/>
        <v>1.7361111111111112E-2</v>
      </c>
      <c r="K27" s="32"/>
      <c r="L27" s="214"/>
      <c r="N27" s="6">
        <f t="shared" si="5"/>
        <v>1.3888888888888888E-2</v>
      </c>
      <c r="O27" s="7" t="s">
        <v>1</v>
      </c>
      <c r="P27" s="16">
        <f t="shared" si="6"/>
        <v>1.7361111111111112E-2</v>
      </c>
      <c r="Q27" s="91" t="str">
        <f t="shared" si="0"/>
        <v/>
      </c>
      <c r="R27" s="178"/>
      <c r="S27" s="213"/>
    </row>
    <row r="28" spans="1:21" ht="27" customHeight="1" x14ac:dyDescent="0.45">
      <c r="B28" s="216"/>
      <c r="C28" s="146">
        <f t="shared" si="1"/>
        <v>1.7361111111111112E-2</v>
      </c>
      <c r="D28" s="147" t="s">
        <v>1</v>
      </c>
      <c r="E28" s="148">
        <f t="shared" si="2"/>
        <v>2.0833333333333336E-2</v>
      </c>
      <c r="F28" s="32"/>
      <c r="H28" s="6">
        <f t="shared" si="3"/>
        <v>1.7361111111111112E-2</v>
      </c>
      <c r="I28" s="7" t="s">
        <v>1</v>
      </c>
      <c r="J28" s="8">
        <f t="shared" si="4"/>
        <v>2.0833333333333336E-2</v>
      </c>
      <c r="K28" s="32"/>
      <c r="L28" s="214"/>
      <c r="N28" s="6">
        <f t="shared" si="5"/>
        <v>1.7361111111111112E-2</v>
      </c>
      <c r="O28" s="7" t="s">
        <v>1</v>
      </c>
      <c r="P28" s="16">
        <f t="shared" si="6"/>
        <v>2.0833333333333336E-2</v>
      </c>
      <c r="Q28" s="91" t="str">
        <f t="shared" si="0"/>
        <v/>
      </c>
      <c r="R28" s="178"/>
      <c r="S28" s="213"/>
    </row>
    <row r="29" spans="1:21" ht="27" customHeight="1" x14ac:dyDescent="0.45">
      <c r="B29" s="216"/>
      <c r="C29" s="146">
        <f t="shared" si="1"/>
        <v>2.0833333333333336E-2</v>
      </c>
      <c r="D29" s="147" t="s">
        <v>1</v>
      </c>
      <c r="E29" s="148">
        <f t="shared" si="2"/>
        <v>2.4305555555555559E-2</v>
      </c>
      <c r="F29" s="32"/>
      <c r="H29" s="6">
        <f t="shared" si="3"/>
        <v>2.0833333333333336E-2</v>
      </c>
      <c r="I29" s="7" t="s">
        <v>1</v>
      </c>
      <c r="J29" s="8">
        <f t="shared" si="4"/>
        <v>2.4305555555555559E-2</v>
      </c>
      <c r="K29" s="32"/>
      <c r="L29" s="214"/>
      <c r="N29" s="6">
        <f t="shared" si="5"/>
        <v>2.0833333333333336E-2</v>
      </c>
      <c r="O29" s="7" t="s">
        <v>1</v>
      </c>
      <c r="P29" s="16">
        <f t="shared" si="6"/>
        <v>2.4305555555555559E-2</v>
      </c>
      <c r="Q29" s="28" t="str">
        <f t="shared" si="0"/>
        <v/>
      </c>
      <c r="R29" s="178"/>
      <c r="S29" s="213"/>
    </row>
    <row r="30" spans="1:21" ht="27" customHeight="1" x14ac:dyDescent="0.45">
      <c r="B30" s="216"/>
      <c r="C30" s="146">
        <f t="shared" si="1"/>
        <v>2.4305555555555559E-2</v>
      </c>
      <c r="D30" s="147" t="s">
        <v>1</v>
      </c>
      <c r="E30" s="148">
        <f t="shared" si="2"/>
        <v>2.7777777777777783E-2</v>
      </c>
      <c r="F30" s="32"/>
      <c r="H30" s="6">
        <f t="shared" si="3"/>
        <v>2.4305555555555559E-2</v>
      </c>
      <c r="I30" s="7" t="s">
        <v>1</v>
      </c>
      <c r="J30" s="8">
        <f t="shared" si="4"/>
        <v>2.7777777777777783E-2</v>
      </c>
      <c r="K30" s="32"/>
      <c r="L30" s="214"/>
      <c r="N30" s="6">
        <f t="shared" si="5"/>
        <v>2.4305555555555559E-2</v>
      </c>
      <c r="O30" s="7" t="s">
        <v>1</v>
      </c>
      <c r="P30" s="16">
        <f t="shared" si="6"/>
        <v>2.7777777777777783E-2</v>
      </c>
      <c r="Q30" s="91" t="str">
        <f t="shared" si="0"/>
        <v/>
      </c>
      <c r="R30" s="178"/>
      <c r="S30" s="213"/>
    </row>
    <row r="31" spans="1:21" ht="27" customHeight="1" x14ac:dyDescent="0.45">
      <c r="B31" s="216"/>
      <c r="C31" s="146">
        <f t="shared" si="1"/>
        <v>2.7777777777777783E-2</v>
      </c>
      <c r="D31" s="147" t="s">
        <v>1</v>
      </c>
      <c r="E31" s="148">
        <f t="shared" si="2"/>
        <v>3.1250000000000007E-2</v>
      </c>
      <c r="F31" s="32"/>
      <c r="H31" s="6">
        <f t="shared" si="3"/>
        <v>2.7777777777777783E-2</v>
      </c>
      <c r="I31" s="7" t="s">
        <v>1</v>
      </c>
      <c r="J31" s="8">
        <f t="shared" si="4"/>
        <v>3.1250000000000007E-2</v>
      </c>
      <c r="K31" s="32"/>
      <c r="L31" s="214"/>
      <c r="N31" s="6">
        <f t="shared" si="5"/>
        <v>2.7777777777777783E-2</v>
      </c>
      <c r="O31" s="7" t="s">
        <v>1</v>
      </c>
      <c r="P31" s="16">
        <f t="shared" si="6"/>
        <v>3.1250000000000007E-2</v>
      </c>
      <c r="Q31" s="28" t="str">
        <f t="shared" si="0"/>
        <v/>
      </c>
      <c r="R31" s="178"/>
      <c r="S31" s="213"/>
    </row>
    <row r="32" spans="1:21" ht="27" customHeight="1" x14ac:dyDescent="0.45">
      <c r="B32" s="216"/>
      <c r="C32" s="146">
        <f t="shared" si="1"/>
        <v>3.1250000000000007E-2</v>
      </c>
      <c r="D32" s="147" t="s">
        <v>1</v>
      </c>
      <c r="E32" s="148">
        <f t="shared" si="2"/>
        <v>3.4722222222222231E-2</v>
      </c>
      <c r="F32" s="32"/>
      <c r="H32" s="6">
        <f t="shared" si="3"/>
        <v>3.1250000000000007E-2</v>
      </c>
      <c r="I32" s="7" t="s">
        <v>1</v>
      </c>
      <c r="J32" s="8">
        <f t="shared" si="4"/>
        <v>3.4722222222222231E-2</v>
      </c>
      <c r="K32" s="32"/>
      <c r="L32" s="214"/>
      <c r="N32" s="6">
        <f t="shared" si="5"/>
        <v>3.1250000000000007E-2</v>
      </c>
      <c r="O32" s="7" t="s">
        <v>1</v>
      </c>
      <c r="P32" s="16">
        <f t="shared" si="6"/>
        <v>3.4722222222222231E-2</v>
      </c>
      <c r="Q32" s="91" t="str">
        <f t="shared" si="0"/>
        <v/>
      </c>
      <c r="R32" s="178"/>
      <c r="S32" s="213"/>
    </row>
    <row r="33" spans="2:19" ht="27" customHeight="1" x14ac:dyDescent="0.45">
      <c r="B33" s="216"/>
      <c r="C33" s="146">
        <f t="shared" si="1"/>
        <v>3.4722222222222231E-2</v>
      </c>
      <c r="D33" s="147" t="s">
        <v>1</v>
      </c>
      <c r="E33" s="148">
        <f t="shared" si="2"/>
        <v>3.8194444444444454E-2</v>
      </c>
      <c r="F33" s="32"/>
      <c r="H33" s="6">
        <f t="shared" si="3"/>
        <v>3.4722222222222231E-2</v>
      </c>
      <c r="I33" s="7" t="s">
        <v>1</v>
      </c>
      <c r="J33" s="8">
        <f t="shared" si="4"/>
        <v>3.8194444444444454E-2</v>
      </c>
      <c r="K33" s="32"/>
      <c r="L33" s="214"/>
      <c r="N33" s="6">
        <f t="shared" si="5"/>
        <v>3.4722222222222231E-2</v>
      </c>
      <c r="O33" s="7" t="s">
        <v>1</v>
      </c>
      <c r="P33" s="16">
        <f t="shared" si="6"/>
        <v>3.8194444444444454E-2</v>
      </c>
      <c r="Q33" s="91" t="str">
        <f t="shared" si="0"/>
        <v/>
      </c>
      <c r="R33" s="178"/>
      <c r="S33" s="213"/>
    </row>
    <row r="34" spans="2:19" ht="27" customHeight="1" x14ac:dyDescent="0.45">
      <c r="B34" s="216"/>
      <c r="C34" s="146">
        <f t="shared" si="1"/>
        <v>3.8194444444444454E-2</v>
      </c>
      <c r="D34" s="147" t="s">
        <v>1</v>
      </c>
      <c r="E34" s="148">
        <f t="shared" si="2"/>
        <v>4.1666666666666678E-2</v>
      </c>
      <c r="F34" s="32"/>
      <c r="H34" s="6">
        <f t="shared" si="3"/>
        <v>3.8194444444444454E-2</v>
      </c>
      <c r="I34" s="7" t="s">
        <v>1</v>
      </c>
      <c r="J34" s="8">
        <f t="shared" si="4"/>
        <v>4.1666666666666678E-2</v>
      </c>
      <c r="K34" s="32"/>
      <c r="L34" s="214"/>
      <c r="N34" s="6">
        <f t="shared" si="5"/>
        <v>3.8194444444444454E-2</v>
      </c>
      <c r="O34" s="7" t="s">
        <v>1</v>
      </c>
      <c r="P34" s="16">
        <f t="shared" si="6"/>
        <v>4.1666666666666678E-2</v>
      </c>
      <c r="Q34" s="28" t="str">
        <f t="shared" si="0"/>
        <v/>
      </c>
      <c r="R34" s="178"/>
      <c r="S34" s="213"/>
    </row>
    <row r="35" spans="2:19" ht="27" customHeight="1" x14ac:dyDescent="0.45">
      <c r="B35" s="217"/>
      <c r="C35" s="149">
        <f t="shared" si="1"/>
        <v>4.1666666666666678E-2</v>
      </c>
      <c r="D35" s="150" t="s">
        <v>1</v>
      </c>
      <c r="E35" s="151">
        <f t="shared" si="2"/>
        <v>4.5138888888888902E-2</v>
      </c>
      <c r="F35" s="33"/>
      <c r="H35" s="9">
        <f t="shared" si="3"/>
        <v>4.1666666666666678E-2</v>
      </c>
      <c r="I35" s="10" t="s">
        <v>1</v>
      </c>
      <c r="J35" s="11">
        <f t="shared" si="4"/>
        <v>4.5138888888888902E-2</v>
      </c>
      <c r="K35" s="33"/>
      <c r="L35" s="214"/>
      <c r="N35" s="9">
        <f t="shared" si="5"/>
        <v>4.1666666666666678E-2</v>
      </c>
      <c r="O35" s="10" t="s">
        <v>1</v>
      </c>
      <c r="P35" s="17">
        <f t="shared" si="6"/>
        <v>4.5138888888888902E-2</v>
      </c>
      <c r="Q35" s="29" t="str">
        <f t="shared" si="0"/>
        <v/>
      </c>
      <c r="R35" s="179"/>
      <c r="S35" s="213"/>
    </row>
    <row r="36" spans="2:19" ht="27" customHeight="1" x14ac:dyDescent="0.45">
      <c r="B36" s="173" t="s">
        <v>57</v>
      </c>
      <c r="C36" s="12">
        <f t="shared" si="1"/>
        <v>4.5138888888888902E-2</v>
      </c>
      <c r="D36" s="13" t="s">
        <v>1</v>
      </c>
      <c r="E36" s="14">
        <f t="shared" si="2"/>
        <v>4.8611111111111126E-2</v>
      </c>
      <c r="F36" s="31"/>
      <c r="H36" s="12">
        <f t="shared" si="3"/>
        <v>4.5138888888888902E-2</v>
      </c>
      <c r="I36" s="13" t="s">
        <v>1</v>
      </c>
      <c r="J36" s="14">
        <f t="shared" si="4"/>
        <v>4.8611111111111126E-2</v>
      </c>
      <c r="K36" s="31"/>
      <c r="L36" s="92"/>
      <c r="N36" s="12">
        <f t="shared" si="5"/>
        <v>4.5138888888888902E-2</v>
      </c>
      <c r="O36" s="13" t="s">
        <v>1</v>
      </c>
      <c r="P36" s="18">
        <f t="shared" si="6"/>
        <v>4.8611111111111126E-2</v>
      </c>
      <c r="Q36" s="26" t="str">
        <f t="shared" si="0"/>
        <v/>
      </c>
      <c r="R36" s="97"/>
      <c r="S36" s="92" t="str">
        <f t="shared" ref="S36:S41" si="7">IF(L36="","",L36-F36)</f>
        <v/>
      </c>
    </row>
    <row r="37" spans="2:19" ht="27" customHeight="1" x14ac:dyDescent="0.45">
      <c r="B37" s="173"/>
      <c r="C37" s="6">
        <f t="shared" si="1"/>
        <v>4.8611111111111126E-2</v>
      </c>
      <c r="D37" s="7" t="s">
        <v>1</v>
      </c>
      <c r="E37" s="8">
        <f t="shared" si="2"/>
        <v>5.208333333333335E-2</v>
      </c>
      <c r="F37" s="31"/>
      <c r="H37" s="6">
        <f t="shared" si="3"/>
        <v>4.8611111111111126E-2</v>
      </c>
      <c r="I37" s="7" t="s">
        <v>1</v>
      </c>
      <c r="J37" s="8">
        <f t="shared" si="4"/>
        <v>5.208333333333335E-2</v>
      </c>
      <c r="K37" s="31"/>
      <c r="L37" s="92"/>
      <c r="N37" s="6">
        <f t="shared" si="5"/>
        <v>4.8611111111111126E-2</v>
      </c>
      <c r="O37" s="7" t="s">
        <v>1</v>
      </c>
      <c r="P37" s="16">
        <f t="shared" si="6"/>
        <v>5.208333333333335E-2</v>
      </c>
      <c r="Q37" s="28" t="str">
        <f t="shared" si="0"/>
        <v/>
      </c>
      <c r="R37" s="98"/>
      <c r="S37" s="92" t="str">
        <f t="shared" si="7"/>
        <v/>
      </c>
    </row>
    <row r="38" spans="2:19" ht="27" customHeight="1" x14ac:dyDescent="0.45">
      <c r="B38" s="173"/>
      <c r="C38" s="6">
        <f t="shared" si="1"/>
        <v>5.208333333333335E-2</v>
      </c>
      <c r="D38" s="7" t="s">
        <v>1</v>
      </c>
      <c r="E38" s="8">
        <f t="shared" si="2"/>
        <v>5.5555555555555573E-2</v>
      </c>
      <c r="F38" s="32"/>
      <c r="H38" s="6">
        <f t="shared" si="3"/>
        <v>5.208333333333335E-2</v>
      </c>
      <c r="I38" s="7" t="s">
        <v>1</v>
      </c>
      <c r="J38" s="8">
        <f t="shared" si="4"/>
        <v>5.5555555555555573E-2</v>
      </c>
      <c r="K38" s="32"/>
      <c r="L38" s="93"/>
      <c r="N38" s="6">
        <f t="shared" si="5"/>
        <v>5.208333333333335E-2</v>
      </c>
      <c r="O38" s="7" t="s">
        <v>1</v>
      </c>
      <c r="P38" s="16">
        <f t="shared" si="6"/>
        <v>5.5555555555555573E-2</v>
      </c>
      <c r="Q38" s="89" t="str">
        <f t="shared" si="0"/>
        <v/>
      </c>
      <c r="R38" s="98"/>
      <c r="S38" s="92" t="str">
        <f t="shared" si="7"/>
        <v/>
      </c>
    </row>
    <row r="39" spans="2:19" ht="27" customHeight="1" x14ac:dyDescent="0.45">
      <c r="B39" s="173"/>
      <c r="C39" s="6">
        <f t="shared" si="1"/>
        <v>5.5555555555555573E-2</v>
      </c>
      <c r="D39" s="7" t="s">
        <v>1</v>
      </c>
      <c r="E39" s="8">
        <f t="shared" si="2"/>
        <v>5.9027777777777797E-2</v>
      </c>
      <c r="F39" s="32"/>
      <c r="H39" s="6">
        <f t="shared" si="3"/>
        <v>5.5555555555555573E-2</v>
      </c>
      <c r="I39" s="7" t="s">
        <v>1</v>
      </c>
      <c r="J39" s="8">
        <f t="shared" si="4"/>
        <v>5.9027777777777797E-2</v>
      </c>
      <c r="K39" s="32"/>
      <c r="L39" s="93"/>
      <c r="N39" s="6">
        <f t="shared" si="5"/>
        <v>5.5555555555555573E-2</v>
      </c>
      <c r="O39" s="7" t="s">
        <v>1</v>
      </c>
      <c r="P39" s="16">
        <f t="shared" si="6"/>
        <v>5.9027777777777797E-2</v>
      </c>
      <c r="Q39" s="89" t="str">
        <f t="shared" si="0"/>
        <v/>
      </c>
      <c r="R39" s="98"/>
      <c r="S39" s="92" t="str">
        <f t="shared" si="7"/>
        <v/>
      </c>
    </row>
    <row r="40" spans="2:19" ht="27" customHeight="1" x14ac:dyDescent="0.45">
      <c r="B40" s="173"/>
      <c r="C40" s="6">
        <f t="shared" si="1"/>
        <v>5.9027777777777797E-2</v>
      </c>
      <c r="D40" s="7" t="s">
        <v>1</v>
      </c>
      <c r="E40" s="8">
        <f t="shared" si="2"/>
        <v>6.2500000000000014E-2</v>
      </c>
      <c r="F40" s="32"/>
      <c r="H40" s="6">
        <f t="shared" si="3"/>
        <v>5.9027777777777797E-2</v>
      </c>
      <c r="I40" s="7" t="s">
        <v>1</v>
      </c>
      <c r="J40" s="8">
        <f t="shared" si="4"/>
        <v>6.2500000000000014E-2</v>
      </c>
      <c r="K40" s="32"/>
      <c r="L40" s="93"/>
      <c r="N40" s="6">
        <f t="shared" si="5"/>
        <v>5.9027777777777797E-2</v>
      </c>
      <c r="O40" s="7" t="s">
        <v>1</v>
      </c>
      <c r="P40" s="16">
        <f t="shared" si="6"/>
        <v>6.2500000000000014E-2</v>
      </c>
      <c r="Q40" s="89" t="str">
        <f t="shared" si="0"/>
        <v/>
      </c>
      <c r="R40" s="98"/>
      <c r="S40" s="92" t="str">
        <f t="shared" si="7"/>
        <v/>
      </c>
    </row>
    <row r="41" spans="2:19" ht="27" customHeight="1" x14ac:dyDescent="0.45">
      <c r="B41" s="173"/>
      <c r="C41" s="9">
        <f t="shared" si="1"/>
        <v>6.2500000000000014E-2</v>
      </c>
      <c r="D41" s="10" t="s">
        <v>1</v>
      </c>
      <c r="E41" s="11">
        <f t="shared" si="2"/>
        <v>6.5972222222222238E-2</v>
      </c>
      <c r="F41" s="33"/>
      <c r="H41" s="9">
        <f t="shared" si="3"/>
        <v>6.2500000000000014E-2</v>
      </c>
      <c r="I41" s="10" t="s">
        <v>1</v>
      </c>
      <c r="J41" s="11">
        <f t="shared" si="4"/>
        <v>6.5972222222222238E-2</v>
      </c>
      <c r="K41" s="33"/>
      <c r="L41" s="92"/>
      <c r="N41" s="9">
        <f t="shared" si="5"/>
        <v>6.2500000000000014E-2</v>
      </c>
      <c r="O41" s="10" t="s">
        <v>1</v>
      </c>
      <c r="P41" s="17">
        <f t="shared" si="6"/>
        <v>6.5972222222222238E-2</v>
      </c>
      <c r="Q41" s="91" t="str">
        <f t="shared" si="0"/>
        <v/>
      </c>
      <c r="R41" s="125"/>
      <c r="S41" s="92" t="str">
        <f t="shared" si="7"/>
        <v/>
      </c>
    </row>
    <row r="42" spans="2:19" x14ac:dyDescent="0.45">
      <c r="C42" s="2"/>
      <c r="D42" s="1"/>
      <c r="E42" s="2"/>
      <c r="L42" s="94"/>
    </row>
    <row r="43" spans="2:19" x14ac:dyDescent="0.45">
      <c r="C43" s="2"/>
      <c r="D43" s="1"/>
      <c r="E43" s="2"/>
      <c r="L43" s="94"/>
    </row>
    <row r="44" spans="2:19" x14ac:dyDescent="0.45">
      <c r="C44" s="2"/>
      <c r="D44" s="1"/>
      <c r="E44" s="2"/>
      <c r="L44" s="94"/>
    </row>
    <row r="45" spans="2:19" x14ac:dyDescent="0.45">
      <c r="C45" s="2"/>
      <c r="D45" s="1"/>
      <c r="E45" s="2"/>
      <c r="L45" s="94"/>
    </row>
    <row r="46" spans="2:19" x14ac:dyDescent="0.45">
      <c r="C46" s="2"/>
      <c r="D46" s="1"/>
      <c r="E46" s="2"/>
      <c r="L46" s="94"/>
    </row>
    <row r="47" spans="2:19" x14ac:dyDescent="0.45">
      <c r="C47" s="2"/>
      <c r="D47" s="1"/>
      <c r="E47" s="2"/>
      <c r="L47" s="94"/>
    </row>
    <row r="48" spans="2:19" x14ac:dyDescent="0.45">
      <c r="C48" s="2"/>
      <c r="D48" s="1"/>
      <c r="E48" s="2"/>
      <c r="L48" s="94"/>
    </row>
    <row r="49" spans="3:12" x14ac:dyDescent="0.45">
      <c r="C49" s="2"/>
      <c r="D49" s="1"/>
      <c r="E49" s="2"/>
      <c r="L49" s="94"/>
    </row>
    <row r="50" spans="3:12" x14ac:dyDescent="0.45">
      <c r="C50" s="2"/>
      <c r="D50" s="1"/>
      <c r="E50" s="2"/>
      <c r="L50" s="94"/>
    </row>
    <row r="51" spans="3:12" x14ac:dyDescent="0.45">
      <c r="C51" s="2"/>
      <c r="D51" s="1"/>
      <c r="E51" s="2"/>
      <c r="L51" s="94"/>
    </row>
    <row r="52" spans="3:12" x14ac:dyDescent="0.45">
      <c r="C52" s="2"/>
      <c r="D52" s="1"/>
      <c r="E52" s="2"/>
      <c r="L52" s="94"/>
    </row>
    <row r="53" spans="3:12" x14ac:dyDescent="0.45">
      <c r="L53" s="94"/>
    </row>
    <row r="54" spans="3:12" x14ac:dyDescent="0.45">
      <c r="L54" s="94"/>
    </row>
    <row r="55" spans="3:12" x14ac:dyDescent="0.45">
      <c r="L55" s="94"/>
    </row>
    <row r="56" spans="3:12" x14ac:dyDescent="0.45">
      <c r="L56" s="94"/>
    </row>
    <row r="57" spans="3:12" x14ac:dyDescent="0.45">
      <c r="L57" s="94"/>
    </row>
    <row r="58" spans="3:12" x14ac:dyDescent="0.45">
      <c r="L58" s="94"/>
    </row>
    <row r="59" spans="3:12" x14ac:dyDescent="0.45">
      <c r="L59" s="94"/>
    </row>
    <row r="60" spans="3:12" x14ac:dyDescent="0.45">
      <c r="L60" s="94"/>
    </row>
    <row r="61" spans="3:12" x14ac:dyDescent="0.45">
      <c r="L61" s="94"/>
    </row>
    <row r="62" spans="3:12" x14ac:dyDescent="0.45">
      <c r="L62" s="94"/>
    </row>
    <row r="63" spans="3:12" x14ac:dyDescent="0.45">
      <c r="L63" s="94"/>
    </row>
    <row r="64" spans="3:12" x14ac:dyDescent="0.45">
      <c r="L64" s="94"/>
    </row>
    <row r="65" spans="12:12" x14ac:dyDescent="0.45">
      <c r="L65" s="94"/>
    </row>
    <row r="66" spans="12:12" x14ac:dyDescent="0.45">
      <c r="L66" s="94"/>
    </row>
    <row r="67" spans="12:12" x14ac:dyDescent="0.45">
      <c r="L67" s="94"/>
    </row>
    <row r="68" spans="12:12" x14ac:dyDescent="0.45">
      <c r="L68" s="94"/>
    </row>
    <row r="69" spans="12:12" x14ac:dyDescent="0.45">
      <c r="L69" s="94"/>
    </row>
    <row r="70" spans="12:12" x14ac:dyDescent="0.45">
      <c r="L70" s="94"/>
    </row>
    <row r="71" spans="12:12" x14ac:dyDescent="0.45">
      <c r="L71" s="94"/>
    </row>
    <row r="72" spans="12:12" x14ac:dyDescent="0.45">
      <c r="L72" s="94"/>
    </row>
    <row r="73" spans="12:12" x14ac:dyDescent="0.45">
      <c r="L73" s="94"/>
    </row>
    <row r="74" spans="12:12" x14ac:dyDescent="0.45">
      <c r="L74" s="94"/>
    </row>
    <row r="75" spans="12:12" x14ac:dyDescent="0.45">
      <c r="L75" s="94"/>
    </row>
    <row r="76" spans="12:12" x14ac:dyDescent="0.45">
      <c r="L76" s="94"/>
    </row>
    <row r="77" spans="12:12" x14ac:dyDescent="0.45">
      <c r="L77" s="94"/>
    </row>
    <row r="78" spans="12:12" x14ac:dyDescent="0.45">
      <c r="L78" s="94"/>
    </row>
    <row r="79" spans="12:12" x14ac:dyDescent="0.45">
      <c r="L79" s="94"/>
    </row>
    <row r="80" spans="12:12" x14ac:dyDescent="0.45">
      <c r="L80" s="94"/>
    </row>
    <row r="81" spans="12:12" x14ac:dyDescent="0.45">
      <c r="L81" s="94"/>
    </row>
    <row r="82" spans="12:12" x14ac:dyDescent="0.45">
      <c r="L82" s="94"/>
    </row>
    <row r="83" spans="12:12" x14ac:dyDescent="0.45">
      <c r="L83" s="94"/>
    </row>
    <row r="84" spans="12:12" x14ac:dyDescent="0.45">
      <c r="L84" s="94"/>
    </row>
    <row r="85" spans="12:12" x14ac:dyDescent="0.45">
      <c r="L85" s="94"/>
    </row>
    <row r="86" spans="12:12" x14ac:dyDescent="0.45">
      <c r="L86" s="94"/>
    </row>
    <row r="87" spans="12:12" x14ac:dyDescent="0.45">
      <c r="L87" s="94"/>
    </row>
    <row r="88" spans="12:12" x14ac:dyDescent="0.45">
      <c r="L88" s="94"/>
    </row>
    <row r="89" spans="12:12" x14ac:dyDescent="0.45">
      <c r="L89" s="94"/>
    </row>
    <row r="90" spans="12:12" x14ac:dyDescent="0.45">
      <c r="L90" s="94"/>
    </row>
    <row r="91" spans="12:12" x14ac:dyDescent="0.45">
      <c r="L91" s="94"/>
    </row>
    <row r="92" spans="12:12" x14ac:dyDescent="0.45">
      <c r="L92" s="94"/>
    </row>
    <row r="93" spans="12:12" x14ac:dyDescent="0.45">
      <c r="L93" s="94"/>
    </row>
    <row r="94" spans="12:12" x14ac:dyDescent="0.45">
      <c r="L94" s="94"/>
    </row>
    <row r="95" spans="12:12" x14ac:dyDescent="0.45">
      <c r="L95" s="94"/>
    </row>
    <row r="96" spans="12:12" x14ac:dyDescent="0.45">
      <c r="L96" s="94"/>
    </row>
    <row r="97" spans="12:12" x14ac:dyDescent="0.45">
      <c r="L97" s="94"/>
    </row>
    <row r="98" spans="12:12" x14ac:dyDescent="0.45">
      <c r="L98" s="94"/>
    </row>
    <row r="99" spans="12:12" x14ac:dyDescent="0.45">
      <c r="L99" s="94"/>
    </row>
    <row r="100" spans="12:12" x14ac:dyDescent="0.45">
      <c r="L100" s="94"/>
    </row>
  </sheetData>
  <mergeCells count="22">
    <mergeCell ref="B12:D12"/>
    <mergeCell ref="B11:D11"/>
    <mergeCell ref="E11:G11"/>
    <mergeCell ref="B5:D5"/>
    <mergeCell ref="E5:G5"/>
    <mergeCell ref="B6:D6"/>
    <mergeCell ref="E6:G6"/>
    <mergeCell ref="B7:D7"/>
    <mergeCell ref="E7:G7"/>
    <mergeCell ref="B8:D8"/>
    <mergeCell ref="E8:G8"/>
    <mergeCell ref="B9:D9"/>
    <mergeCell ref="B10:D10"/>
    <mergeCell ref="E10:G10"/>
    <mergeCell ref="S24:S35"/>
    <mergeCell ref="B36:B41"/>
    <mergeCell ref="B22:E22"/>
    <mergeCell ref="H22:J22"/>
    <mergeCell ref="N22:P22"/>
    <mergeCell ref="L24:L35"/>
    <mergeCell ref="B23:B35"/>
    <mergeCell ref="R23:R35"/>
  </mergeCells>
  <phoneticPr fontId="1"/>
  <conditionalFormatting sqref="K23:K41">
    <cfRule type="expression" dxfId="5" priority="2">
      <formula>INT($E$12*1440)=INT($C23*1440)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F408-BF11-4E9F-B05C-CDA377F39FAB}">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3.5" style="20" customWidth="1"/>
    <col min="3" max="4" width="8.69921875" style="20" customWidth="1"/>
    <col min="5" max="11" width="9" style="20"/>
    <col min="12" max="12" width="11.09765625" style="20" customWidth="1"/>
    <col min="13" max="16" width="9" style="20"/>
    <col min="17" max="17" width="10" style="20" customWidth="1"/>
    <col min="18" max="19" width="11.09765625" style="20" customWidth="1"/>
    <col min="20" max="20" width="6" style="20" customWidth="1"/>
    <col min="21" max="21" width="9" style="20"/>
    <col min="22" max="22" width="0" style="20" hidden="1" customWidth="1"/>
    <col min="23" max="16384" width="9" style="20"/>
  </cols>
  <sheetData>
    <row r="1" spans="2:22" x14ac:dyDescent="0.45">
      <c r="B1" s="22"/>
    </row>
    <row r="2" spans="2:22" x14ac:dyDescent="0.45">
      <c r="B2" s="22" t="s">
        <v>59</v>
      </c>
    </row>
    <row r="3" spans="2:22" ht="22.2" x14ac:dyDescent="0.45">
      <c r="B3" s="104" t="s">
        <v>61</v>
      </c>
    </row>
    <row r="5" spans="2:22" x14ac:dyDescent="0.45">
      <c r="B5" s="189" t="s">
        <v>0</v>
      </c>
      <c r="C5" s="190"/>
      <c r="D5" s="191"/>
      <c r="E5" s="199" t="s">
        <v>15</v>
      </c>
      <c r="F5" s="199"/>
      <c r="G5" s="199"/>
    </row>
    <row r="6" spans="2:22" x14ac:dyDescent="0.45">
      <c r="B6" s="189" t="s">
        <v>3</v>
      </c>
      <c r="C6" s="190"/>
      <c r="D6" s="191"/>
      <c r="E6" s="199" t="s">
        <v>14</v>
      </c>
      <c r="F6" s="199"/>
      <c r="G6" s="199"/>
    </row>
    <row r="7" spans="2:22" x14ac:dyDescent="0.45">
      <c r="B7" s="189" t="s">
        <v>22</v>
      </c>
      <c r="C7" s="190"/>
      <c r="D7" s="191"/>
      <c r="E7" s="204" t="s">
        <v>19</v>
      </c>
      <c r="F7" s="205"/>
      <c r="G7" s="206"/>
    </row>
    <row r="8" spans="2:22" x14ac:dyDescent="0.45">
      <c r="B8" s="182" t="s">
        <v>5</v>
      </c>
      <c r="C8" s="183"/>
      <c r="D8" s="184"/>
      <c r="E8" s="207">
        <v>500</v>
      </c>
      <c r="F8" s="208"/>
      <c r="G8" s="209"/>
    </row>
    <row r="9" spans="2:22" x14ac:dyDescent="0.45">
      <c r="B9" s="189" t="s">
        <v>7</v>
      </c>
      <c r="C9" s="190"/>
      <c r="D9" s="191"/>
      <c r="E9" s="132">
        <v>0.4548611111111111</v>
      </c>
      <c r="F9" s="131" t="s">
        <v>4</v>
      </c>
      <c r="G9" s="21">
        <f>E9+TIME(1,35,0)</f>
        <v>0.52083333333333337</v>
      </c>
    </row>
    <row r="10" spans="2:22" x14ac:dyDescent="0.45">
      <c r="B10" s="189" t="s">
        <v>18</v>
      </c>
      <c r="C10" s="190"/>
      <c r="D10" s="191"/>
      <c r="E10" s="221" t="s">
        <v>20</v>
      </c>
      <c r="F10" s="222"/>
      <c r="G10" s="223"/>
    </row>
    <row r="11" spans="2:22" x14ac:dyDescent="0.45">
      <c r="B11" s="218" t="s">
        <v>16</v>
      </c>
      <c r="C11" s="219"/>
      <c r="D11" s="220"/>
      <c r="E11" s="201" t="s">
        <v>17</v>
      </c>
      <c r="F11" s="202"/>
      <c r="G11" s="203"/>
    </row>
    <row r="12" spans="2:22" x14ac:dyDescent="0.45">
      <c r="B12" s="189" t="s">
        <v>76</v>
      </c>
      <c r="C12" s="190"/>
      <c r="D12" s="191"/>
      <c r="E12" s="165">
        <v>0.4548611111111111</v>
      </c>
      <c r="F12" s="162" t="s">
        <v>4</v>
      </c>
      <c r="G12" s="21">
        <f>E12+TIME(0,5,0)</f>
        <v>0.45833333333333331</v>
      </c>
      <c r="V12" s="20" cm="1">
        <f t="array" ref="V12">_xlfn.XLOOKUP(TEXT($E$12,"hh:mm"), TEXT(H23:H41,"hh:mm"), K23:K41)</f>
        <v>500</v>
      </c>
    </row>
    <row r="13" spans="2:22" x14ac:dyDescent="0.45">
      <c r="B13" s="45" t="s">
        <v>9</v>
      </c>
      <c r="C13" s="42"/>
      <c r="D13" s="23"/>
      <c r="E13" s="24"/>
      <c r="F13" s="24"/>
      <c r="G13" s="24"/>
    </row>
    <row r="14" spans="2:22" x14ac:dyDescent="0.45">
      <c r="B14" s="22" t="s">
        <v>81</v>
      </c>
      <c r="C14" s="42"/>
      <c r="D14" s="23"/>
      <c r="E14" s="24"/>
      <c r="F14" s="24"/>
      <c r="G14" s="24"/>
    </row>
    <row r="15" spans="2:22" x14ac:dyDescent="0.45">
      <c r="B15" s="22" t="s">
        <v>55</v>
      </c>
      <c r="C15" s="42"/>
      <c r="D15" s="23"/>
      <c r="E15" s="24"/>
      <c r="F15" s="24"/>
      <c r="G15" s="24"/>
    </row>
    <row r="16" spans="2:22" ht="193.5" customHeight="1" x14ac:dyDescent="0.45">
      <c r="B16" s="43"/>
      <c r="C16" s="42"/>
      <c r="D16" s="23"/>
      <c r="E16" s="24"/>
      <c r="F16" s="24"/>
      <c r="G16" s="24"/>
    </row>
    <row r="17" spans="1:21" x14ac:dyDescent="0.45">
      <c r="B17" s="22"/>
      <c r="C17" s="22"/>
      <c r="D17" s="22"/>
      <c r="E17" s="22"/>
      <c r="F17" s="22"/>
      <c r="G17" s="22"/>
    </row>
    <row r="18" spans="1:21" x14ac:dyDescent="0.45">
      <c r="B18" s="22" t="s">
        <v>73</v>
      </c>
      <c r="C18" s="22"/>
      <c r="D18" s="22"/>
      <c r="E18" s="22"/>
      <c r="F18" s="22"/>
      <c r="G18" s="22"/>
    </row>
    <row r="19" spans="1:21" x14ac:dyDescent="0.45">
      <c r="B19" s="22"/>
      <c r="C19" s="22" t="s">
        <v>64</v>
      </c>
      <c r="D19" s="22"/>
      <c r="E19" s="22"/>
      <c r="F19" s="22"/>
      <c r="G19" s="22"/>
    </row>
    <row r="20" spans="1:21" x14ac:dyDescent="0.45">
      <c r="B20" s="22"/>
      <c r="C20" s="22" t="s">
        <v>67</v>
      </c>
      <c r="D20" s="22"/>
      <c r="E20" s="22"/>
      <c r="F20" s="22"/>
      <c r="G20" s="22"/>
    </row>
    <row r="21" spans="1:21" x14ac:dyDescent="0.45">
      <c r="C21" s="20" t="s">
        <v>68</v>
      </c>
      <c r="H21" s="20" t="s">
        <v>48</v>
      </c>
      <c r="N21" s="20" t="s">
        <v>12</v>
      </c>
    </row>
    <row r="22" spans="1:21" s="1" customFormat="1" ht="50.4" x14ac:dyDescent="0.45">
      <c r="A22" s="20"/>
      <c r="B22" s="200" t="s">
        <v>2</v>
      </c>
      <c r="C22" s="200"/>
      <c r="D22" s="200"/>
      <c r="E22" s="200"/>
      <c r="F22" s="49" t="s">
        <v>74</v>
      </c>
      <c r="H22" s="170" t="s">
        <v>2</v>
      </c>
      <c r="I22" s="171"/>
      <c r="J22" s="172"/>
      <c r="K22" s="25" t="s">
        <v>10</v>
      </c>
      <c r="L22" s="102"/>
      <c r="N22" s="170" t="s">
        <v>2</v>
      </c>
      <c r="O22" s="171"/>
      <c r="P22" s="172"/>
      <c r="Q22" s="50" t="s">
        <v>84</v>
      </c>
      <c r="R22" s="90" t="s">
        <v>43</v>
      </c>
      <c r="S22" s="96"/>
      <c r="T22" s="20"/>
    </row>
    <row r="23" spans="1:21" s="1" customFormat="1" ht="27.75" customHeight="1" x14ac:dyDescent="0.45">
      <c r="B23" s="215" t="s">
        <v>79</v>
      </c>
      <c r="C23" s="140">
        <f>E12</f>
        <v>0.4548611111111111</v>
      </c>
      <c r="D23" s="141" t="s">
        <v>1</v>
      </c>
      <c r="E23" s="142">
        <f>C23+TIME(0,5,0)</f>
        <v>0.45833333333333331</v>
      </c>
      <c r="F23" s="36">
        <v>500</v>
      </c>
      <c r="G23" s="2"/>
      <c r="H23" s="3">
        <f>C23</f>
        <v>0.4548611111111111</v>
      </c>
      <c r="I23" s="4" t="s">
        <v>1</v>
      </c>
      <c r="J23" s="5">
        <f>H23+TIME(0,5,0)</f>
        <v>0.45833333333333331</v>
      </c>
      <c r="K23" s="36">
        <v>500</v>
      </c>
      <c r="L23" s="102"/>
      <c r="M23" s="2"/>
      <c r="N23" s="3">
        <f>H23</f>
        <v>0.4548611111111111</v>
      </c>
      <c r="O23" s="4" t="s">
        <v>1</v>
      </c>
      <c r="P23" s="15">
        <f>N23+TIME(0,5,0)</f>
        <v>0.45833333333333331</v>
      </c>
      <c r="Q23" s="26">
        <f>IF(K23="","",(K23-V$12))</f>
        <v>0</v>
      </c>
      <c r="R23" s="177" t="s">
        <v>11</v>
      </c>
      <c r="S23" s="96"/>
    </row>
    <row r="24" spans="1:21" s="1" customFormat="1" ht="27.75" customHeight="1" x14ac:dyDescent="0.45">
      <c r="B24" s="216"/>
      <c r="C24" s="143">
        <f>E23</f>
        <v>0.45833333333333331</v>
      </c>
      <c r="D24" s="144" t="s">
        <v>1</v>
      </c>
      <c r="E24" s="145">
        <f>C24+TIME(0,5,0)</f>
        <v>0.46180555555555552</v>
      </c>
      <c r="F24" s="36">
        <v>500</v>
      </c>
      <c r="G24" s="2"/>
      <c r="H24" s="12">
        <f>C24</f>
        <v>0.45833333333333331</v>
      </c>
      <c r="I24" s="13" t="s">
        <v>1</v>
      </c>
      <c r="J24" s="14">
        <f>H24+TIME(0,5,0)</f>
        <v>0.46180555555555552</v>
      </c>
      <c r="K24" s="36">
        <v>500</v>
      </c>
      <c r="L24" s="214"/>
      <c r="M24" s="2"/>
      <c r="N24" s="12">
        <f>H24</f>
        <v>0.45833333333333331</v>
      </c>
      <c r="O24" s="13" t="s">
        <v>1</v>
      </c>
      <c r="P24" s="18">
        <f>N24+TIME(0,5,0)</f>
        <v>0.46180555555555552</v>
      </c>
      <c r="Q24" s="27">
        <f>IF(K24="","",(K24-V$12))</f>
        <v>0</v>
      </c>
      <c r="R24" s="178"/>
      <c r="S24" s="213"/>
    </row>
    <row r="25" spans="1:21" s="1" customFormat="1" ht="27.75" customHeight="1" x14ac:dyDescent="0.45">
      <c r="B25" s="216"/>
      <c r="C25" s="146">
        <f>E24</f>
        <v>0.46180555555555552</v>
      </c>
      <c r="D25" s="147" t="s">
        <v>1</v>
      </c>
      <c r="E25" s="148">
        <f>C25+TIME(0,5,0)</f>
        <v>0.46527777777777773</v>
      </c>
      <c r="F25" s="36">
        <v>500</v>
      </c>
      <c r="H25" s="6">
        <f>J24</f>
        <v>0.46180555555555552</v>
      </c>
      <c r="I25" s="7" t="s">
        <v>1</v>
      </c>
      <c r="J25" s="8">
        <f>H25+TIME(0,5,0)</f>
        <v>0.46527777777777773</v>
      </c>
      <c r="K25" s="36">
        <v>500</v>
      </c>
      <c r="L25" s="214"/>
      <c r="N25" s="6">
        <f>P24</f>
        <v>0.46180555555555552</v>
      </c>
      <c r="O25" s="7" t="s">
        <v>1</v>
      </c>
      <c r="P25" s="16">
        <f>N25+TIME(0,5,0)</f>
        <v>0.46527777777777773</v>
      </c>
      <c r="Q25" s="28">
        <f t="shared" ref="Q25:Q41" si="0">IF(K25="","",(K25-V$12))</f>
        <v>0</v>
      </c>
      <c r="R25" s="178"/>
      <c r="S25" s="213"/>
      <c r="U25" s="19"/>
    </row>
    <row r="26" spans="1:21" ht="27.75" customHeight="1" x14ac:dyDescent="0.45">
      <c r="A26" s="1"/>
      <c r="B26" s="216"/>
      <c r="C26" s="146">
        <f t="shared" ref="C26:C41" si="1">E25</f>
        <v>0.46527777777777773</v>
      </c>
      <c r="D26" s="147" t="s">
        <v>1</v>
      </c>
      <c r="E26" s="148">
        <f t="shared" ref="E26:E41" si="2">C26+TIME(0,5,0)</f>
        <v>0.46874999999999994</v>
      </c>
      <c r="F26" s="36" t="s">
        <v>13</v>
      </c>
      <c r="G26" s="2"/>
      <c r="H26" s="6">
        <f t="shared" ref="H26:H41" si="3">J25</f>
        <v>0.46527777777777773</v>
      </c>
      <c r="I26" s="7" t="s">
        <v>1</v>
      </c>
      <c r="J26" s="8">
        <f t="shared" ref="J26:J41" si="4">H26+TIME(0,5,0)</f>
        <v>0.46874999999999994</v>
      </c>
      <c r="K26" s="37" t="s">
        <v>13</v>
      </c>
      <c r="L26" s="214"/>
      <c r="M26" s="2"/>
      <c r="N26" s="6">
        <f t="shared" ref="N26:N41" si="5">P25</f>
        <v>0.46527777777777773</v>
      </c>
      <c r="O26" s="7" t="s">
        <v>1</v>
      </c>
      <c r="P26" s="16">
        <f t="shared" ref="P26:P41" si="6">N26+TIME(0,5,0)</f>
        <v>0.46874999999999994</v>
      </c>
      <c r="Q26" s="89" t="s">
        <v>77</v>
      </c>
      <c r="R26" s="178"/>
      <c r="S26" s="213"/>
      <c r="T26" s="1"/>
    </row>
    <row r="27" spans="1:21" ht="27.75" customHeight="1" x14ac:dyDescent="0.45">
      <c r="B27" s="216"/>
      <c r="C27" s="146">
        <f t="shared" si="1"/>
        <v>0.46874999999999994</v>
      </c>
      <c r="D27" s="147" t="s">
        <v>1</v>
      </c>
      <c r="E27" s="148">
        <f t="shared" si="2"/>
        <v>0.47222222222222215</v>
      </c>
      <c r="F27" s="38" t="s">
        <v>13</v>
      </c>
      <c r="H27" s="6">
        <f t="shared" si="3"/>
        <v>0.46874999999999994</v>
      </c>
      <c r="I27" s="7" t="s">
        <v>1</v>
      </c>
      <c r="J27" s="8">
        <f t="shared" si="4"/>
        <v>0.47222222222222215</v>
      </c>
      <c r="K27" s="39" t="s">
        <v>13</v>
      </c>
      <c r="L27" s="214"/>
      <c r="N27" s="6">
        <f t="shared" si="5"/>
        <v>0.46874999999999994</v>
      </c>
      <c r="O27" s="7" t="s">
        <v>1</v>
      </c>
      <c r="P27" s="16">
        <f t="shared" si="6"/>
        <v>0.47222222222222215</v>
      </c>
      <c r="Q27" s="91" t="s">
        <v>77</v>
      </c>
      <c r="R27" s="178"/>
      <c r="S27" s="213"/>
    </row>
    <row r="28" spans="1:21" ht="27.75" customHeight="1" x14ac:dyDescent="0.45">
      <c r="B28" s="216"/>
      <c r="C28" s="146">
        <f t="shared" si="1"/>
        <v>0.47222222222222215</v>
      </c>
      <c r="D28" s="147" t="s">
        <v>1</v>
      </c>
      <c r="E28" s="148">
        <f t="shared" si="2"/>
        <v>0.47569444444444436</v>
      </c>
      <c r="F28" s="38" t="s">
        <v>13</v>
      </c>
      <c r="H28" s="6">
        <f t="shared" si="3"/>
        <v>0.47222222222222215</v>
      </c>
      <c r="I28" s="7" t="s">
        <v>1</v>
      </c>
      <c r="J28" s="8">
        <f t="shared" si="4"/>
        <v>0.47569444444444436</v>
      </c>
      <c r="K28" s="39" t="s">
        <v>13</v>
      </c>
      <c r="L28" s="214"/>
      <c r="N28" s="6">
        <f t="shared" si="5"/>
        <v>0.47222222222222215</v>
      </c>
      <c r="O28" s="7" t="s">
        <v>1</v>
      </c>
      <c r="P28" s="16">
        <f t="shared" si="6"/>
        <v>0.47569444444444436</v>
      </c>
      <c r="Q28" s="91" t="s">
        <v>77</v>
      </c>
      <c r="R28" s="178"/>
      <c r="S28" s="213"/>
    </row>
    <row r="29" spans="1:21" ht="27.75" customHeight="1" x14ac:dyDescent="0.45">
      <c r="B29" s="216"/>
      <c r="C29" s="146">
        <f t="shared" si="1"/>
        <v>0.47569444444444436</v>
      </c>
      <c r="D29" s="147" t="s">
        <v>1</v>
      </c>
      <c r="E29" s="148">
        <f t="shared" si="2"/>
        <v>0.47916666666666657</v>
      </c>
      <c r="F29" s="32"/>
      <c r="H29" s="6">
        <f t="shared" si="3"/>
        <v>0.47569444444444436</v>
      </c>
      <c r="I29" s="7" t="s">
        <v>1</v>
      </c>
      <c r="J29" s="8">
        <f t="shared" si="4"/>
        <v>0.47916666666666657</v>
      </c>
      <c r="K29" s="32"/>
      <c r="L29" s="214"/>
      <c r="N29" s="6">
        <f t="shared" si="5"/>
        <v>0.47569444444444436</v>
      </c>
      <c r="O29" s="7" t="s">
        <v>1</v>
      </c>
      <c r="P29" s="16">
        <f t="shared" si="6"/>
        <v>0.47916666666666657</v>
      </c>
      <c r="Q29" s="28" t="str">
        <f t="shared" si="0"/>
        <v/>
      </c>
      <c r="R29" s="178"/>
      <c r="S29" s="213"/>
    </row>
    <row r="30" spans="1:21" ht="27.75" customHeight="1" x14ac:dyDescent="0.45">
      <c r="B30" s="216"/>
      <c r="C30" s="146">
        <f t="shared" si="1"/>
        <v>0.47916666666666657</v>
      </c>
      <c r="D30" s="147" t="s">
        <v>1</v>
      </c>
      <c r="E30" s="148">
        <f t="shared" si="2"/>
        <v>0.48263888888888878</v>
      </c>
      <c r="F30" s="32"/>
      <c r="H30" s="6">
        <f t="shared" si="3"/>
        <v>0.47916666666666657</v>
      </c>
      <c r="I30" s="7" t="s">
        <v>1</v>
      </c>
      <c r="J30" s="8">
        <f t="shared" si="4"/>
        <v>0.48263888888888878</v>
      </c>
      <c r="K30" s="32"/>
      <c r="L30" s="214"/>
      <c r="N30" s="6">
        <f t="shared" si="5"/>
        <v>0.47916666666666657</v>
      </c>
      <c r="O30" s="7" t="s">
        <v>1</v>
      </c>
      <c r="P30" s="16">
        <f t="shared" si="6"/>
        <v>0.48263888888888878</v>
      </c>
      <c r="Q30" s="91" t="str">
        <f t="shared" si="0"/>
        <v/>
      </c>
      <c r="R30" s="178"/>
      <c r="S30" s="213"/>
    </row>
    <row r="31" spans="1:21" ht="27.75" customHeight="1" x14ac:dyDescent="0.45">
      <c r="B31" s="216"/>
      <c r="C31" s="146">
        <f t="shared" si="1"/>
        <v>0.48263888888888878</v>
      </c>
      <c r="D31" s="147" t="s">
        <v>1</v>
      </c>
      <c r="E31" s="148">
        <f t="shared" si="2"/>
        <v>0.48611111111111099</v>
      </c>
      <c r="F31" s="32"/>
      <c r="H31" s="6">
        <f t="shared" si="3"/>
        <v>0.48263888888888878</v>
      </c>
      <c r="I31" s="7" t="s">
        <v>1</v>
      </c>
      <c r="J31" s="8">
        <f t="shared" si="4"/>
        <v>0.48611111111111099</v>
      </c>
      <c r="K31" s="32"/>
      <c r="L31" s="214"/>
      <c r="N31" s="6">
        <f t="shared" si="5"/>
        <v>0.48263888888888878</v>
      </c>
      <c r="O31" s="7" t="s">
        <v>1</v>
      </c>
      <c r="P31" s="16">
        <f t="shared" si="6"/>
        <v>0.48611111111111099</v>
      </c>
      <c r="Q31" s="28" t="str">
        <f t="shared" si="0"/>
        <v/>
      </c>
      <c r="R31" s="178"/>
      <c r="S31" s="213"/>
    </row>
    <row r="32" spans="1:21" ht="27.75" customHeight="1" x14ac:dyDescent="0.45">
      <c r="B32" s="216"/>
      <c r="C32" s="146">
        <f t="shared" si="1"/>
        <v>0.48611111111111099</v>
      </c>
      <c r="D32" s="147" t="s">
        <v>1</v>
      </c>
      <c r="E32" s="148">
        <f t="shared" si="2"/>
        <v>0.4895833333333332</v>
      </c>
      <c r="F32" s="32"/>
      <c r="H32" s="6">
        <f t="shared" si="3"/>
        <v>0.48611111111111099</v>
      </c>
      <c r="I32" s="7" t="s">
        <v>1</v>
      </c>
      <c r="J32" s="8">
        <f t="shared" si="4"/>
        <v>0.4895833333333332</v>
      </c>
      <c r="K32" s="32"/>
      <c r="L32" s="214"/>
      <c r="N32" s="6">
        <f t="shared" si="5"/>
        <v>0.48611111111111099</v>
      </c>
      <c r="O32" s="7" t="s">
        <v>1</v>
      </c>
      <c r="P32" s="16">
        <f t="shared" si="6"/>
        <v>0.4895833333333332</v>
      </c>
      <c r="Q32" s="91" t="str">
        <f t="shared" si="0"/>
        <v/>
      </c>
      <c r="R32" s="178"/>
      <c r="S32" s="213"/>
    </row>
    <row r="33" spans="2:19" ht="27.75" customHeight="1" x14ac:dyDescent="0.45">
      <c r="B33" s="216"/>
      <c r="C33" s="146">
        <f t="shared" si="1"/>
        <v>0.4895833333333332</v>
      </c>
      <c r="D33" s="147" t="s">
        <v>1</v>
      </c>
      <c r="E33" s="148">
        <f t="shared" si="2"/>
        <v>0.49305555555555541</v>
      </c>
      <c r="F33" s="32"/>
      <c r="H33" s="6">
        <f t="shared" si="3"/>
        <v>0.4895833333333332</v>
      </c>
      <c r="I33" s="7" t="s">
        <v>1</v>
      </c>
      <c r="J33" s="8">
        <f t="shared" si="4"/>
        <v>0.49305555555555541</v>
      </c>
      <c r="K33" s="32"/>
      <c r="L33" s="214"/>
      <c r="N33" s="6">
        <f t="shared" si="5"/>
        <v>0.4895833333333332</v>
      </c>
      <c r="O33" s="7" t="s">
        <v>1</v>
      </c>
      <c r="P33" s="16">
        <f t="shared" si="6"/>
        <v>0.49305555555555541</v>
      </c>
      <c r="Q33" s="91" t="str">
        <f t="shared" si="0"/>
        <v/>
      </c>
      <c r="R33" s="178"/>
      <c r="S33" s="213"/>
    </row>
    <row r="34" spans="2:19" ht="27.75" customHeight="1" x14ac:dyDescent="0.45">
      <c r="B34" s="216"/>
      <c r="C34" s="146">
        <f t="shared" si="1"/>
        <v>0.49305555555555541</v>
      </c>
      <c r="D34" s="147" t="s">
        <v>1</v>
      </c>
      <c r="E34" s="148">
        <f t="shared" si="2"/>
        <v>0.49652777777777762</v>
      </c>
      <c r="F34" s="32"/>
      <c r="H34" s="6">
        <f t="shared" si="3"/>
        <v>0.49305555555555541</v>
      </c>
      <c r="I34" s="7" t="s">
        <v>1</v>
      </c>
      <c r="J34" s="8">
        <f t="shared" si="4"/>
        <v>0.49652777777777762</v>
      </c>
      <c r="K34" s="32"/>
      <c r="L34" s="214"/>
      <c r="N34" s="6">
        <f t="shared" si="5"/>
        <v>0.49305555555555541</v>
      </c>
      <c r="O34" s="7" t="s">
        <v>1</v>
      </c>
      <c r="P34" s="16">
        <f t="shared" si="6"/>
        <v>0.49652777777777762</v>
      </c>
      <c r="Q34" s="28" t="str">
        <f t="shared" si="0"/>
        <v/>
      </c>
      <c r="R34" s="178"/>
      <c r="S34" s="213"/>
    </row>
    <row r="35" spans="2:19" ht="27.75" customHeight="1" x14ac:dyDescent="0.45">
      <c r="B35" s="217"/>
      <c r="C35" s="149">
        <f t="shared" si="1"/>
        <v>0.49652777777777762</v>
      </c>
      <c r="D35" s="150" t="s">
        <v>1</v>
      </c>
      <c r="E35" s="151">
        <f t="shared" si="2"/>
        <v>0.49999999999999983</v>
      </c>
      <c r="F35" s="33"/>
      <c r="H35" s="9">
        <f t="shared" si="3"/>
        <v>0.49652777777777762</v>
      </c>
      <c r="I35" s="10" t="s">
        <v>1</v>
      </c>
      <c r="J35" s="11">
        <f t="shared" si="4"/>
        <v>0.49999999999999983</v>
      </c>
      <c r="K35" s="33"/>
      <c r="L35" s="214"/>
      <c r="N35" s="9">
        <f t="shared" si="5"/>
        <v>0.49652777777777762</v>
      </c>
      <c r="O35" s="10" t="s">
        <v>1</v>
      </c>
      <c r="P35" s="17">
        <f t="shared" si="6"/>
        <v>0.49999999999999983</v>
      </c>
      <c r="Q35" s="29" t="str">
        <f t="shared" si="0"/>
        <v/>
      </c>
      <c r="R35" s="179"/>
      <c r="S35" s="213"/>
    </row>
    <row r="36" spans="2:19" ht="27.75" customHeight="1" x14ac:dyDescent="0.45">
      <c r="B36" s="173" t="s">
        <v>57</v>
      </c>
      <c r="C36" s="12">
        <f t="shared" si="1"/>
        <v>0.49999999999999983</v>
      </c>
      <c r="D36" s="13" t="s">
        <v>1</v>
      </c>
      <c r="E36" s="14">
        <f t="shared" si="2"/>
        <v>0.5034722222222221</v>
      </c>
      <c r="F36" s="36">
        <v>500</v>
      </c>
      <c r="H36" s="12">
        <f t="shared" si="3"/>
        <v>0.49999999999999983</v>
      </c>
      <c r="I36" s="13" t="s">
        <v>1</v>
      </c>
      <c r="J36" s="14">
        <f t="shared" si="4"/>
        <v>0.5034722222222221</v>
      </c>
      <c r="K36" s="36">
        <v>900</v>
      </c>
      <c r="L36" s="99"/>
      <c r="N36" s="12">
        <f t="shared" si="5"/>
        <v>0.49999999999999983</v>
      </c>
      <c r="O36" s="13" t="s">
        <v>1</v>
      </c>
      <c r="P36" s="18">
        <f t="shared" si="6"/>
        <v>0.5034722222222221</v>
      </c>
      <c r="Q36" s="26">
        <f t="shared" si="0"/>
        <v>400</v>
      </c>
      <c r="R36" s="103">
        <v>400</v>
      </c>
      <c r="S36" s="92" t="str">
        <f t="shared" ref="S36:S41" si="7">IF(L36="","",L36-F36)</f>
        <v/>
      </c>
    </row>
    <row r="37" spans="2:19" ht="27.75" customHeight="1" x14ac:dyDescent="0.45">
      <c r="B37" s="173"/>
      <c r="C37" s="6">
        <f t="shared" si="1"/>
        <v>0.5034722222222221</v>
      </c>
      <c r="D37" s="7" t="s">
        <v>1</v>
      </c>
      <c r="E37" s="8">
        <f t="shared" si="2"/>
        <v>0.50694444444444431</v>
      </c>
      <c r="F37" s="36">
        <v>500</v>
      </c>
      <c r="H37" s="6">
        <f t="shared" si="3"/>
        <v>0.5034722222222221</v>
      </c>
      <c r="I37" s="7" t="s">
        <v>1</v>
      </c>
      <c r="J37" s="8">
        <f t="shared" si="4"/>
        <v>0.50694444444444431</v>
      </c>
      <c r="K37" s="36">
        <v>1000</v>
      </c>
      <c r="L37" s="99"/>
      <c r="N37" s="6">
        <f t="shared" si="5"/>
        <v>0.5034722222222221</v>
      </c>
      <c r="O37" s="7" t="s">
        <v>1</v>
      </c>
      <c r="P37" s="16">
        <f t="shared" si="6"/>
        <v>0.50694444444444431</v>
      </c>
      <c r="Q37" s="28">
        <f t="shared" si="0"/>
        <v>500</v>
      </c>
      <c r="R37" s="36">
        <v>500</v>
      </c>
      <c r="S37" s="92" t="str">
        <f t="shared" si="7"/>
        <v/>
      </c>
    </row>
    <row r="38" spans="2:19" ht="27.75" customHeight="1" x14ac:dyDescent="0.45">
      <c r="B38" s="173"/>
      <c r="C38" s="6">
        <f t="shared" si="1"/>
        <v>0.50694444444444431</v>
      </c>
      <c r="D38" s="7" t="s">
        <v>1</v>
      </c>
      <c r="E38" s="8">
        <f t="shared" si="2"/>
        <v>0.51041666666666652</v>
      </c>
      <c r="F38" s="36" t="s">
        <v>13</v>
      </c>
      <c r="H38" s="6">
        <f t="shared" si="3"/>
        <v>0.50694444444444431</v>
      </c>
      <c r="I38" s="7" t="s">
        <v>1</v>
      </c>
      <c r="J38" s="8">
        <f t="shared" si="4"/>
        <v>0.51041666666666652</v>
      </c>
      <c r="K38" s="37" t="s">
        <v>13</v>
      </c>
      <c r="L38" s="100"/>
      <c r="N38" s="6">
        <f t="shared" si="5"/>
        <v>0.50694444444444431</v>
      </c>
      <c r="O38" s="7" t="s">
        <v>1</v>
      </c>
      <c r="P38" s="16">
        <f t="shared" si="6"/>
        <v>0.51041666666666652</v>
      </c>
      <c r="Q38" s="89" t="s">
        <v>77</v>
      </c>
      <c r="R38" s="37" t="s">
        <v>13</v>
      </c>
      <c r="S38" s="92" t="str">
        <f t="shared" si="7"/>
        <v/>
      </c>
    </row>
    <row r="39" spans="2:19" ht="27.75" customHeight="1" x14ac:dyDescent="0.45">
      <c r="B39" s="173"/>
      <c r="C39" s="6">
        <f t="shared" si="1"/>
        <v>0.51041666666666652</v>
      </c>
      <c r="D39" s="7" t="s">
        <v>1</v>
      </c>
      <c r="E39" s="8">
        <f t="shared" si="2"/>
        <v>0.51388888888888873</v>
      </c>
      <c r="F39" s="38" t="s">
        <v>13</v>
      </c>
      <c r="H39" s="6">
        <f t="shared" si="3"/>
        <v>0.51041666666666652</v>
      </c>
      <c r="I39" s="7" t="s">
        <v>1</v>
      </c>
      <c r="J39" s="8">
        <f t="shared" si="4"/>
        <v>0.51388888888888873</v>
      </c>
      <c r="K39" s="39" t="s">
        <v>13</v>
      </c>
      <c r="L39" s="101"/>
      <c r="N39" s="6">
        <f t="shared" si="5"/>
        <v>0.51041666666666652</v>
      </c>
      <c r="O39" s="7" t="s">
        <v>1</v>
      </c>
      <c r="P39" s="16">
        <f t="shared" si="6"/>
        <v>0.51388888888888873</v>
      </c>
      <c r="Q39" s="89" t="s">
        <v>77</v>
      </c>
      <c r="R39" s="39" t="s">
        <v>13</v>
      </c>
      <c r="S39" s="92" t="str">
        <f t="shared" si="7"/>
        <v/>
      </c>
    </row>
    <row r="40" spans="2:19" ht="27.75" customHeight="1" x14ac:dyDescent="0.45">
      <c r="B40" s="173"/>
      <c r="C40" s="6">
        <f t="shared" si="1"/>
        <v>0.51388888888888873</v>
      </c>
      <c r="D40" s="7" t="s">
        <v>1</v>
      </c>
      <c r="E40" s="8">
        <f t="shared" si="2"/>
        <v>0.51736111111111094</v>
      </c>
      <c r="F40" s="38" t="s">
        <v>13</v>
      </c>
      <c r="H40" s="6">
        <f t="shared" si="3"/>
        <v>0.51388888888888873</v>
      </c>
      <c r="I40" s="7" t="s">
        <v>1</v>
      </c>
      <c r="J40" s="8">
        <f t="shared" si="4"/>
        <v>0.51736111111111094</v>
      </c>
      <c r="K40" s="39" t="s">
        <v>13</v>
      </c>
      <c r="L40" s="101"/>
      <c r="N40" s="6">
        <f t="shared" si="5"/>
        <v>0.51388888888888873</v>
      </c>
      <c r="O40" s="7" t="s">
        <v>1</v>
      </c>
      <c r="P40" s="16">
        <f t="shared" si="6"/>
        <v>0.51736111111111094</v>
      </c>
      <c r="Q40" s="89" t="s">
        <v>77</v>
      </c>
      <c r="R40" s="39" t="s">
        <v>13</v>
      </c>
      <c r="S40" s="92" t="str">
        <f t="shared" si="7"/>
        <v/>
      </c>
    </row>
    <row r="41" spans="2:19" ht="27.75" customHeight="1" x14ac:dyDescent="0.45">
      <c r="B41" s="173"/>
      <c r="C41" s="9">
        <f t="shared" si="1"/>
        <v>0.51736111111111094</v>
      </c>
      <c r="D41" s="10" t="s">
        <v>1</v>
      </c>
      <c r="E41" s="11">
        <f t="shared" si="2"/>
        <v>0.52083333333333315</v>
      </c>
      <c r="F41" s="33"/>
      <c r="H41" s="9">
        <f t="shared" si="3"/>
        <v>0.51736111111111094</v>
      </c>
      <c r="I41" s="10" t="s">
        <v>1</v>
      </c>
      <c r="J41" s="11">
        <f t="shared" si="4"/>
        <v>0.52083333333333315</v>
      </c>
      <c r="K41" s="33"/>
      <c r="L41" s="92"/>
      <c r="N41" s="9">
        <f t="shared" si="5"/>
        <v>0.51736111111111094</v>
      </c>
      <c r="O41" s="10" t="s">
        <v>1</v>
      </c>
      <c r="P41" s="17">
        <f t="shared" si="6"/>
        <v>0.52083333333333315</v>
      </c>
      <c r="Q41" s="91" t="str">
        <f t="shared" si="0"/>
        <v/>
      </c>
      <c r="R41" s="125"/>
      <c r="S41" s="92"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B12:D12"/>
    <mergeCell ref="B11:D11"/>
    <mergeCell ref="E11:G11"/>
    <mergeCell ref="B5:D5"/>
    <mergeCell ref="E5:G5"/>
    <mergeCell ref="B6:D6"/>
    <mergeCell ref="E6:G6"/>
    <mergeCell ref="B7:D7"/>
    <mergeCell ref="E7:G7"/>
    <mergeCell ref="B8:D8"/>
    <mergeCell ref="E8:G8"/>
    <mergeCell ref="B9:D9"/>
    <mergeCell ref="B10:D10"/>
    <mergeCell ref="E10:G10"/>
    <mergeCell ref="S24:S35"/>
    <mergeCell ref="B36:B41"/>
    <mergeCell ref="B22:E22"/>
    <mergeCell ref="H22:J22"/>
    <mergeCell ref="N22:P22"/>
    <mergeCell ref="L24:L35"/>
    <mergeCell ref="B23:B35"/>
    <mergeCell ref="R23:R35"/>
  </mergeCells>
  <phoneticPr fontId="1"/>
  <conditionalFormatting sqref="K23:K41">
    <cfRule type="expression" dxfId="4" priority="2">
      <formula>INT($E$12*1440)=INT($C23*1440)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9BF8-30D9-4141-B64D-B67CFB062F19}">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3.5" style="20" customWidth="1"/>
    <col min="3" max="4" width="8.69921875" style="20" customWidth="1"/>
    <col min="5" max="11" width="9" style="20"/>
    <col min="12" max="12" width="11.09765625" style="20" customWidth="1"/>
    <col min="13" max="16" width="9" style="20"/>
    <col min="17" max="17" width="10" style="20" customWidth="1"/>
    <col min="18" max="19" width="11.09765625" style="20" customWidth="1"/>
    <col min="20" max="20" width="6" style="20" customWidth="1"/>
    <col min="21" max="21" width="9" style="20"/>
    <col min="22" max="22" width="0" style="20" hidden="1" customWidth="1"/>
    <col min="23" max="16384" width="9" style="20"/>
  </cols>
  <sheetData>
    <row r="1" spans="2:22" x14ac:dyDescent="0.45">
      <c r="B1" s="22"/>
    </row>
    <row r="2" spans="2:22" x14ac:dyDescent="0.45">
      <c r="B2" s="22" t="s">
        <v>59</v>
      </c>
    </row>
    <row r="3" spans="2:22" ht="22.2" x14ac:dyDescent="0.45">
      <c r="B3" s="104" t="s">
        <v>61</v>
      </c>
    </row>
    <row r="5" spans="2:22" x14ac:dyDescent="0.45">
      <c r="B5" s="189" t="s">
        <v>0</v>
      </c>
      <c r="C5" s="190"/>
      <c r="D5" s="191"/>
      <c r="E5" s="181"/>
      <c r="F5" s="181"/>
      <c r="G5" s="181"/>
    </row>
    <row r="6" spans="2:22" x14ac:dyDescent="0.45">
      <c r="B6" s="189" t="s">
        <v>3</v>
      </c>
      <c r="C6" s="190"/>
      <c r="D6" s="191"/>
      <c r="E6" s="181"/>
      <c r="F6" s="181"/>
      <c r="G6" s="181"/>
    </row>
    <row r="7" spans="2:22" x14ac:dyDescent="0.45">
      <c r="B7" s="189" t="s">
        <v>22</v>
      </c>
      <c r="C7" s="190"/>
      <c r="D7" s="191"/>
      <c r="E7" s="195"/>
      <c r="F7" s="196"/>
      <c r="G7" s="197"/>
    </row>
    <row r="8" spans="2:22" x14ac:dyDescent="0.45">
      <c r="B8" s="182" t="s">
        <v>5</v>
      </c>
      <c r="C8" s="183"/>
      <c r="D8" s="184"/>
      <c r="E8" s="185"/>
      <c r="F8" s="186"/>
      <c r="G8" s="187"/>
    </row>
    <row r="9" spans="2:22" x14ac:dyDescent="0.45">
      <c r="B9" s="189" t="s">
        <v>7</v>
      </c>
      <c r="C9" s="190"/>
      <c r="D9" s="191"/>
      <c r="E9" s="132"/>
      <c r="F9" s="131" t="s">
        <v>4</v>
      </c>
      <c r="G9" s="21">
        <f>E9+TIME(1,35,0)</f>
        <v>6.5972222222222224E-2</v>
      </c>
    </row>
    <row r="10" spans="2:22" x14ac:dyDescent="0.45">
      <c r="B10" s="189" t="s">
        <v>18</v>
      </c>
      <c r="C10" s="190"/>
      <c r="D10" s="191"/>
      <c r="E10" s="192"/>
      <c r="F10" s="193"/>
      <c r="G10" s="194"/>
    </row>
    <row r="11" spans="2:22" x14ac:dyDescent="0.45">
      <c r="B11" s="218" t="s">
        <v>16</v>
      </c>
      <c r="C11" s="219"/>
      <c r="D11" s="220"/>
      <c r="E11" s="192"/>
      <c r="F11" s="193"/>
      <c r="G11" s="194"/>
    </row>
    <row r="12" spans="2:22" x14ac:dyDescent="0.45">
      <c r="B12" s="218" t="s">
        <v>76</v>
      </c>
      <c r="C12" s="219"/>
      <c r="D12" s="220"/>
      <c r="E12" s="167"/>
      <c r="F12" s="164" t="s">
        <v>4</v>
      </c>
      <c r="G12" s="168">
        <f>E12+TIME(0,5,0)</f>
        <v>3.472222222222222E-3</v>
      </c>
      <c r="V12" s="20" cm="1">
        <f t="array" ref="V12">_xlfn.XLOOKUP(TEXT($E$12,"hh:mm"), TEXT(H23:H41,"hh:mm"), K23:K41)</f>
        <v>0</v>
      </c>
    </row>
    <row r="13" spans="2:22" x14ac:dyDescent="0.45">
      <c r="B13" s="156" t="s">
        <v>9</v>
      </c>
      <c r="C13" s="42"/>
      <c r="D13" s="42"/>
      <c r="E13" s="24"/>
      <c r="F13" s="24"/>
      <c r="G13" s="24"/>
    </row>
    <row r="14" spans="2:22" x14ac:dyDescent="0.45">
      <c r="B14" s="43" t="s">
        <v>81</v>
      </c>
      <c r="C14" s="42"/>
      <c r="D14" s="42"/>
      <c r="E14" s="46"/>
      <c r="F14" s="24"/>
      <c r="G14" s="24"/>
    </row>
    <row r="15" spans="2:22" x14ac:dyDescent="0.45">
      <c r="B15" s="22" t="s">
        <v>55</v>
      </c>
      <c r="C15" s="42"/>
      <c r="D15" s="42"/>
      <c r="E15" s="46"/>
      <c r="F15" s="24"/>
      <c r="G15" s="24"/>
    </row>
    <row r="16" spans="2:22" ht="135" customHeight="1" x14ac:dyDescent="0.45">
      <c r="B16" s="43"/>
      <c r="C16" s="42"/>
      <c r="D16" s="42"/>
      <c r="E16" s="46"/>
      <c r="F16" s="24"/>
      <c r="G16" s="24"/>
    </row>
    <row r="17" spans="1:21" x14ac:dyDescent="0.45">
      <c r="B17" s="22"/>
      <c r="C17" s="22"/>
      <c r="D17" s="22"/>
      <c r="E17" s="22"/>
      <c r="F17" s="22"/>
      <c r="G17" s="22"/>
    </row>
    <row r="18" spans="1:21" x14ac:dyDescent="0.45">
      <c r="B18" s="22" t="s">
        <v>73</v>
      </c>
      <c r="C18" s="22"/>
      <c r="D18" s="22"/>
      <c r="E18" s="22"/>
      <c r="F18" s="22"/>
      <c r="G18" s="22"/>
    </row>
    <row r="19" spans="1:21" x14ac:dyDescent="0.45">
      <c r="B19" s="22"/>
      <c r="C19" s="22" t="s">
        <v>64</v>
      </c>
      <c r="D19" s="22"/>
      <c r="E19" s="22"/>
      <c r="F19" s="22"/>
      <c r="G19" s="22"/>
    </row>
    <row r="20" spans="1:21" x14ac:dyDescent="0.45">
      <c r="B20" s="22"/>
      <c r="C20" s="22" t="s">
        <v>67</v>
      </c>
      <c r="D20" s="22"/>
      <c r="E20" s="22"/>
      <c r="F20" s="22"/>
      <c r="G20" s="22"/>
    </row>
    <row r="21" spans="1:21" x14ac:dyDescent="0.45">
      <c r="C21" s="20" t="s">
        <v>68</v>
      </c>
      <c r="H21" s="20" t="s">
        <v>48</v>
      </c>
      <c r="N21" s="20" t="s">
        <v>12</v>
      </c>
    </row>
    <row r="22" spans="1:21" s="1" customFormat="1" ht="50.4" x14ac:dyDescent="0.45">
      <c r="A22" s="20"/>
      <c r="B22" s="180" t="s">
        <v>2</v>
      </c>
      <c r="C22" s="180"/>
      <c r="D22" s="180"/>
      <c r="E22" s="180"/>
      <c r="F22" s="49" t="s">
        <v>74</v>
      </c>
      <c r="H22" s="170" t="s">
        <v>2</v>
      </c>
      <c r="I22" s="171"/>
      <c r="J22" s="172"/>
      <c r="K22" s="25" t="s">
        <v>10</v>
      </c>
      <c r="L22" s="102"/>
      <c r="N22" s="170" t="s">
        <v>2</v>
      </c>
      <c r="O22" s="171"/>
      <c r="P22" s="172"/>
      <c r="Q22" s="35" t="s">
        <v>85</v>
      </c>
      <c r="R22" s="90" t="s">
        <v>43</v>
      </c>
      <c r="S22" s="96"/>
      <c r="T22" s="20"/>
    </row>
    <row r="23" spans="1:21" s="1" customFormat="1" ht="26.25" customHeight="1" x14ac:dyDescent="0.45">
      <c r="B23" s="215" t="s">
        <v>83</v>
      </c>
      <c r="C23" s="140">
        <f>E12</f>
        <v>0</v>
      </c>
      <c r="D23" s="141" t="s">
        <v>1</v>
      </c>
      <c r="E23" s="142">
        <f>C23+TIME(0,5,0)</f>
        <v>3.472222222222222E-3</v>
      </c>
      <c r="F23" s="31"/>
      <c r="G23" s="2"/>
      <c r="H23" s="3">
        <f>C23</f>
        <v>0</v>
      </c>
      <c r="I23" s="4" t="s">
        <v>1</v>
      </c>
      <c r="J23" s="5">
        <f>H23+TIME(0,5,0)</f>
        <v>3.472222222222222E-3</v>
      </c>
      <c r="K23" s="31"/>
      <c r="L23" s="102"/>
      <c r="M23" s="2"/>
      <c r="N23" s="3">
        <f>H23</f>
        <v>0</v>
      </c>
      <c r="O23" s="4" t="s">
        <v>1</v>
      </c>
      <c r="P23" s="15">
        <f>N23+TIME(0,5,0)</f>
        <v>3.472222222222222E-3</v>
      </c>
      <c r="Q23" s="26" t="str">
        <f>IF(K23="","",(K23-V$12))</f>
        <v/>
      </c>
      <c r="R23" s="177" t="s">
        <v>11</v>
      </c>
      <c r="S23" s="96"/>
    </row>
    <row r="24" spans="1:21" s="1" customFormat="1" ht="26.25" customHeight="1" x14ac:dyDescent="0.45">
      <c r="B24" s="216"/>
      <c r="C24" s="12">
        <f>E23</f>
        <v>3.472222222222222E-3</v>
      </c>
      <c r="D24" s="13" t="s">
        <v>1</v>
      </c>
      <c r="E24" s="14">
        <f>C24+TIME(0,5,0)</f>
        <v>6.9444444444444441E-3</v>
      </c>
      <c r="F24" s="31"/>
      <c r="G24" s="2"/>
      <c r="H24" s="12">
        <f>C24</f>
        <v>3.472222222222222E-3</v>
      </c>
      <c r="I24" s="13" t="s">
        <v>1</v>
      </c>
      <c r="J24" s="14">
        <f>H24+TIME(0,5,0)</f>
        <v>6.9444444444444441E-3</v>
      </c>
      <c r="K24" s="31"/>
      <c r="L24" s="214"/>
      <c r="M24" s="2"/>
      <c r="N24" s="12">
        <f>H24</f>
        <v>3.472222222222222E-3</v>
      </c>
      <c r="O24" s="13" t="s">
        <v>1</v>
      </c>
      <c r="P24" s="18">
        <f>N24+TIME(0,5,0)</f>
        <v>6.9444444444444441E-3</v>
      </c>
      <c r="Q24" s="27" t="str">
        <f>IF(K24="","",(K24-V$12))</f>
        <v/>
      </c>
      <c r="R24" s="178"/>
      <c r="S24" s="213"/>
    </row>
    <row r="25" spans="1:21" s="1" customFormat="1" ht="26.25" customHeight="1" x14ac:dyDescent="0.45">
      <c r="B25" s="216"/>
      <c r="C25" s="6">
        <f>E24</f>
        <v>6.9444444444444441E-3</v>
      </c>
      <c r="D25" s="7" t="s">
        <v>1</v>
      </c>
      <c r="E25" s="8">
        <f>C25+TIME(0,5,0)</f>
        <v>1.0416666666666666E-2</v>
      </c>
      <c r="F25" s="31"/>
      <c r="H25" s="6">
        <f>J24</f>
        <v>6.9444444444444441E-3</v>
      </c>
      <c r="I25" s="7" t="s">
        <v>1</v>
      </c>
      <c r="J25" s="8">
        <f>H25+TIME(0,5,0)</f>
        <v>1.0416666666666666E-2</v>
      </c>
      <c r="K25" s="31"/>
      <c r="L25" s="214"/>
      <c r="N25" s="6">
        <f>P24</f>
        <v>6.9444444444444441E-3</v>
      </c>
      <c r="O25" s="7" t="s">
        <v>1</v>
      </c>
      <c r="P25" s="16">
        <f>N25+TIME(0,5,0)</f>
        <v>1.0416666666666666E-2</v>
      </c>
      <c r="Q25" s="28" t="str">
        <f t="shared" ref="Q25:Q41" si="0">IF(K25="","",(K25-V$12))</f>
        <v/>
      </c>
      <c r="R25" s="178"/>
      <c r="S25" s="213"/>
      <c r="U25" s="19"/>
    </row>
    <row r="26" spans="1:21" ht="26.25" customHeight="1" x14ac:dyDescent="0.45">
      <c r="A26" s="1"/>
      <c r="B26" s="216"/>
      <c r="C26" s="6">
        <f t="shared" ref="C26:C41" si="1">E25</f>
        <v>1.0416666666666666E-2</v>
      </c>
      <c r="D26" s="7" t="s">
        <v>1</v>
      </c>
      <c r="E26" s="8">
        <f t="shared" ref="E26:E41" si="2">C26+TIME(0,5,0)</f>
        <v>1.3888888888888888E-2</v>
      </c>
      <c r="F26" s="32"/>
      <c r="G26" s="2"/>
      <c r="H26" s="6">
        <f t="shared" ref="H26:H41" si="3">J25</f>
        <v>1.0416666666666666E-2</v>
      </c>
      <c r="I26" s="7" t="s">
        <v>1</v>
      </c>
      <c r="J26" s="8">
        <f t="shared" ref="J26:J41" si="4">H26+TIME(0,5,0)</f>
        <v>1.3888888888888888E-2</v>
      </c>
      <c r="K26" s="32"/>
      <c r="L26" s="214"/>
      <c r="M26" s="2"/>
      <c r="N26" s="6">
        <f t="shared" ref="N26:N41" si="5">P25</f>
        <v>1.0416666666666666E-2</v>
      </c>
      <c r="O26" s="7" t="s">
        <v>1</v>
      </c>
      <c r="P26" s="16">
        <f t="shared" ref="P26:P41" si="6">N26+TIME(0,5,0)</f>
        <v>1.3888888888888888E-2</v>
      </c>
      <c r="Q26" s="89" t="str">
        <f t="shared" si="0"/>
        <v/>
      </c>
      <c r="R26" s="178"/>
      <c r="S26" s="213"/>
      <c r="T26" s="1"/>
    </row>
    <row r="27" spans="1:21" ht="26.25" customHeight="1" x14ac:dyDescent="0.45">
      <c r="B27" s="216"/>
      <c r="C27" s="6">
        <f t="shared" si="1"/>
        <v>1.3888888888888888E-2</v>
      </c>
      <c r="D27" s="7" t="s">
        <v>1</v>
      </c>
      <c r="E27" s="8">
        <f t="shared" si="2"/>
        <v>1.7361111111111112E-2</v>
      </c>
      <c r="F27" s="32"/>
      <c r="H27" s="6">
        <f t="shared" si="3"/>
        <v>1.3888888888888888E-2</v>
      </c>
      <c r="I27" s="7" t="s">
        <v>1</v>
      </c>
      <c r="J27" s="8">
        <f t="shared" si="4"/>
        <v>1.7361111111111112E-2</v>
      </c>
      <c r="K27" s="32"/>
      <c r="L27" s="214"/>
      <c r="N27" s="6">
        <f t="shared" si="5"/>
        <v>1.3888888888888888E-2</v>
      </c>
      <c r="O27" s="7" t="s">
        <v>1</v>
      </c>
      <c r="P27" s="16">
        <f t="shared" si="6"/>
        <v>1.7361111111111112E-2</v>
      </c>
      <c r="Q27" s="91" t="str">
        <f t="shared" si="0"/>
        <v/>
      </c>
      <c r="R27" s="178"/>
      <c r="S27" s="213"/>
    </row>
    <row r="28" spans="1:21" ht="26.25" customHeight="1" x14ac:dyDescent="0.45">
      <c r="B28" s="216"/>
      <c r="C28" s="6">
        <f t="shared" si="1"/>
        <v>1.7361111111111112E-2</v>
      </c>
      <c r="D28" s="7" t="s">
        <v>1</v>
      </c>
      <c r="E28" s="8">
        <f t="shared" si="2"/>
        <v>2.0833333333333336E-2</v>
      </c>
      <c r="F28" s="32"/>
      <c r="H28" s="6">
        <f t="shared" si="3"/>
        <v>1.7361111111111112E-2</v>
      </c>
      <c r="I28" s="7" t="s">
        <v>1</v>
      </c>
      <c r="J28" s="8">
        <f t="shared" si="4"/>
        <v>2.0833333333333336E-2</v>
      </c>
      <c r="K28" s="32"/>
      <c r="L28" s="214"/>
      <c r="N28" s="6">
        <f t="shared" si="5"/>
        <v>1.7361111111111112E-2</v>
      </c>
      <c r="O28" s="7" t="s">
        <v>1</v>
      </c>
      <c r="P28" s="16">
        <f t="shared" si="6"/>
        <v>2.0833333333333336E-2</v>
      </c>
      <c r="Q28" s="91" t="str">
        <f t="shared" si="0"/>
        <v/>
      </c>
      <c r="R28" s="178"/>
      <c r="S28" s="213"/>
    </row>
    <row r="29" spans="1:21" ht="26.25" customHeight="1" x14ac:dyDescent="0.45">
      <c r="B29" s="216"/>
      <c r="C29" s="6">
        <f t="shared" si="1"/>
        <v>2.0833333333333336E-2</v>
      </c>
      <c r="D29" s="7" t="s">
        <v>1</v>
      </c>
      <c r="E29" s="8">
        <f t="shared" si="2"/>
        <v>2.4305555555555559E-2</v>
      </c>
      <c r="F29" s="32"/>
      <c r="H29" s="6">
        <f t="shared" si="3"/>
        <v>2.0833333333333336E-2</v>
      </c>
      <c r="I29" s="7" t="s">
        <v>1</v>
      </c>
      <c r="J29" s="8">
        <f t="shared" si="4"/>
        <v>2.4305555555555559E-2</v>
      </c>
      <c r="K29" s="32"/>
      <c r="L29" s="214"/>
      <c r="N29" s="6">
        <f t="shared" si="5"/>
        <v>2.0833333333333336E-2</v>
      </c>
      <c r="O29" s="7" t="s">
        <v>1</v>
      </c>
      <c r="P29" s="16">
        <f t="shared" si="6"/>
        <v>2.4305555555555559E-2</v>
      </c>
      <c r="Q29" s="28" t="str">
        <f t="shared" si="0"/>
        <v/>
      </c>
      <c r="R29" s="178"/>
      <c r="S29" s="213"/>
    </row>
    <row r="30" spans="1:21" ht="26.25" customHeight="1" x14ac:dyDescent="0.45">
      <c r="B30" s="216"/>
      <c r="C30" s="6">
        <f t="shared" si="1"/>
        <v>2.4305555555555559E-2</v>
      </c>
      <c r="D30" s="7" t="s">
        <v>1</v>
      </c>
      <c r="E30" s="8">
        <f t="shared" si="2"/>
        <v>2.7777777777777783E-2</v>
      </c>
      <c r="F30" s="32"/>
      <c r="H30" s="6">
        <f t="shared" si="3"/>
        <v>2.4305555555555559E-2</v>
      </c>
      <c r="I30" s="7" t="s">
        <v>1</v>
      </c>
      <c r="J30" s="8">
        <f t="shared" si="4"/>
        <v>2.7777777777777783E-2</v>
      </c>
      <c r="K30" s="32"/>
      <c r="L30" s="214"/>
      <c r="N30" s="6">
        <f t="shared" si="5"/>
        <v>2.4305555555555559E-2</v>
      </c>
      <c r="O30" s="7" t="s">
        <v>1</v>
      </c>
      <c r="P30" s="16">
        <f t="shared" si="6"/>
        <v>2.7777777777777783E-2</v>
      </c>
      <c r="Q30" s="91" t="str">
        <f t="shared" si="0"/>
        <v/>
      </c>
      <c r="R30" s="178"/>
      <c r="S30" s="213"/>
    </row>
    <row r="31" spans="1:21" ht="26.25" customHeight="1" x14ac:dyDescent="0.45">
      <c r="B31" s="216"/>
      <c r="C31" s="6">
        <f t="shared" si="1"/>
        <v>2.7777777777777783E-2</v>
      </c>
      <c r="D31" s="7" t="s">
        <v>1</v>
      </c>
      <c r="E31" s="8">
        <f t="shared" si="2"/>
        <v>3.1250000000000007E-2</v>
      </c>
      <c r="F31" s="32"/>
      <c r="H31" s="6">
        <f t="shared" si="3"/>
        <v>2.7777777777777783E-2</v>
      </c>
      <c r="I31" s="7" t="s">
        <v>1</v>
      </c>
      <c r="J31" s="8">
        <f t="shared" si="4"/>
        <v>3.1250000000000007E-2</v>
      </c>
      <c r="K31" s="32"/>
      <c r="L31" s="214"/>
      <c r="N31" s="6">
        <f t="shared" si="5"/>
        <v>2.7777777777777783E-2</v>
      </c>
      <c r="O31" s="7" t="s">
        <v>1</v>
      </c>
      <c r="P31" s="16">
        <f t="shared" si="6"/>
        <v>3.1250000000000007E-2</v>
      </c>
      <c r="Q31" s="28" t="str">
        <f t="shared" si="0"/>
        <v/>
      </c>
      <c r="R31" s="178"/>
      <c r="S31" s="213"/>
    </row>
    <row r="32" spans="1:21" ht="26.25" customHeight="1" x14ac:dyDescent="0.45">
      <c r="B32" s="216"/>
      <c r="C32" s="6">
        <f t="shared" si="1"/>
        <v>3.1250000000000007E-2</v>
      </c>
      <c r="D32" s="7" t="s">
        <v>1</v>
      </c>
      <c r="E32" s="8">
        <f t="shared" si="2"/>
        <v>3.4722222222222231E-2</v>
      </c>
      <c r="F32" s="32"/>
      <c r="H32" s="6">
        <f t="shared" si="3"/>
        <v>3.1250000000000007E-2</v>
      </c>
      <c r="I32" s="7" t="s">
        <v>1</v>
      </c>
      <c r="J32" s="8">
        <f t="shared" si="4"/>
        <v>3.4722222222222231E-2</v>
      </c>
      <c r="K32" s="32"/>
      <c r="L32" s="214"/>
      <c r="N32" s="6">
        <f t="shared" si="5"/>
        <v>3.1250000000000007E-2</v>
      </c>
      <c r="O32" s="7" t="s">
        <v>1</v>
      </c>
      <c r="P32" s="16">
        <f t="shared" si="6"/>
        <v>3.4722222222222231E-2</v>
      </c>
      <c r="Q32" s="91" t="str">
        <f t="shared" si="0"/>
        <v/>
      </c>
      <c r="R32" s="178"/>
      <c r="S32" s="213"/>
    </row>
    <row r="33" spans="2:19" ht="26.25" customHeight="1" x14ac:dyDescent="0.45">
      <c r="B33" s="216"/>
      <c r="C33" s="6">
        <f t="shared" si="1"/>
        <v>3.4722222222222231E-2</v>
      </c>
      <c r="D33" s="7" t="s">
        <v>1</v>
      </c>
      <c r="E33" s="8">
        <f t="shared" si="2"/>
        <v>3.8194444444444454E-2</v>
      </c>
      <c r="F33" s="32"/>
      <c r="H33" s="6">
        <f t="shared" si="3"/>
        <v>3.4722222222222231E-2</v>
      </c>
      <c r="I33" s="7" t="s">
        <v>1</v>
      </c>
      <c r="J33" s="8">
        <f t="shared" si="4"/>
        <v>3.8194444444444454E-2</v>
      </c>
      <c r="K33" s="32"/>
      <c r="L33" s="214"/>
      <c r="N33" s="6">
        <f t="shared" si="5"/>
        <v>3.4722222222222231E-2</v>
      </c>
      <c r="O33" s="7" t="s">
        <v>1</v>
      </c>
      <c r="P33" s="16">
        <f t="shared" si="6"/>
        <v>3.8194444444444454E-2</v>
      </c>
      <c r="Q33" s="91" t="str">
        <f t="shared" si="0"/>
        <v/>
      </c>
      <c r="R33" s="178"/>
      <c r="S33" s="213"/>
    </row>
    <row r="34" spans="2:19" ht="26.25" customHeight="1" x14ac:dyDescent="0.45">
      <c r="B34" s="216"/>
      <c r="C34" s="6">
        <f t="shared" si="1"/>
        <v>3.8194444444444454E-2</v>
      </c>
      <c r="D34" s="7" t="s">
        <v>1</v>
      </c>
      <c r="E34" s="8">
        <f t="shared" si="2"/>
        <v>4.1666666666666678E-2</v>
      </c>
      <c r="F34" s="32"/>
      <c r="H34" s="6">
        <f t="shared" si="3"/>
        <v>3.8194444444444454E-2</v>
      </c>
      <c r="I34" s="7" t="s">
        <v>1</v>
      </c>
      <c r="J34" s="8">
        <f t="shared" si="4"/>
        <v>4.1666666666666678E-2</v>
      </c>
      <c r="K34" s="32"/>
      <c r="L34" s="214"/>
      <c r="N34" s="6">
        <f t="shared" si="5"/>
        <v>3.8194444444444454E-2</v>
      </c>
      <c r="O34" s="7" t="s">
        <v>1</v>
      </c>
      <c r="P34" s="16">
        <f t="shared" si="6"/>
        <v>4.1666666666666678E-2</v>
      </c>
      <c r="Q34" s="28" t="str">
        <f t="shared" si="0"/>
        <v/>
      </c>
      <c r="R34" s="178"/>
      <c r="S34" s="213"/>
    </row>
    <row r="35" spans="2:19" ht="26.25" customHeight="1" x14ac:dyDescent="0.45">
      <c r="B35" s="217"/>
      <c r="C35" s="9">
        <f t="shared" si="1"/>
        <v>4.1666666666666678E-2</v>
      </c>
      <c r="D35" s="10" t="s">
        <v>1</v>
      </c>
      <c r="E35" s="11">
        <f t="shared" si="2"/>
        <v>4.5138888888888902E-2</v>
      </c>
      <c r="F35" s="33"/>
      <c r="H35" s="9">
        <f t="shared" si="3"/>
        <v>4.1666666666666678E-2</v>
      </c>
      <c r="I35" s="10" t="s">
        <v>1</v>
      </c>
      <c r="J35" s="11">
        <f t="shared" si="4"/>
        <v>4.5138888888888902E-2</v>
      </c>
      <c r="K35" s="33"/>
      <c r="L35" s="214"/>
      <c r="N35" s="9">
        <f t="shared" si="5"/>
        <v>4.1666666666666678E-2</v>
      </c>
      <c r="O35" s="10" t="s">
        <v>1</v>
      </c>
      <c r="P35" s="17">
        <f t="shared" si="6"/>
        <v>4.5138888888888902E-2</v>
      </c>
      <c r="Q35" s="29" t="str">
        <f t="shared" si="0"/>
        <v/>
      </c>
      <c r="R35" s="179"/>
      <c r="S35" s="213"/>
    </row>
    <row r="36" spans="2:19" ht="26.25" customHeight="1" x14ac:dyDescent="0.45">
      <c r="B36" s="173" t="s">
        <v>57</v>
      </c>
      <c r="C36" s="12">
        <f t="shared" si="1"/>
        <v>4.5138888888888902E-2</v>
      </c>
      <c r="D36" s="13" t="s">
        <v>1</v>
      </c>
      <c r="E36" s="14">
        <f t="shared" si="2"/>
        <v>4.8611111111111126E-2</v>
      </c>
      <c r="F36" s="31"/>
      <c r="H36" s="12">
        <f t="shared" si="3"/>
        <v>4.5138888888888902E-2</v>
      </c>
      <c r="I36" s="13" t="s">
        <v>1</v>
      </c>
      <c r="J36" s="14">
        <f t="shared" si="4"/>
        <v>4.8611111111111126E-2</v>
      </c>
      <c r="K36" s="31"/>
      <c r="L36" s="92"/>
      <c r="N36" s="12">
        <f t="shared" si="5"/>
        <v>4.5138888888888902E-2</v>
      </c>
      <c r="O36" s="13" t="s">
        <v>1</v>
      </c>
      <c r="P36" s="18">
        <f t="shared" si="6"/>
        <v>4.8611111111111126E-2</v>
      </c>
      <c r="Q36" s="26" t="str">
        <f t="shared" si="0"/>
        <v/>
      </c>
      <c r="R36" s="97"/>
      <c r="S36" s="92" t="str">
        <f t="shared" ref="S36:S41" si="7">IF(L36="","",L36-F36)</f>
        <v/>
      </c>
    </row>
    <row r="37" spans="2:19" ht="26.25" customHeight="1" x14ac:dyDescent="0.45">
      <c r="B37" s="173"/>
      <c r="C37" s="6">
        <f t="shared" si="1"/>
        <v>4.8611111111111126E-2</v>
      </c>
      <c r="D37" s="7" t="s">
        <v>1</v>
      </c>
      <c r="E37" s="8">
        <f t="shared" si="2"/>
        <v>5.208333333333335E-2</v>
      </c>
      <c r="F37" s="31"/>
      <c r="H37" s="6">
        <f t="shared" si="3"/>
        <v>4.8611111111111126E-2</v>
      </c>
      <c r="I37" s="7" t="s">
        <v>1</v>
      </c>
      <c r="J37" s="8">
        <f t="shared" si="4"/>
        <v>5.208333333333335E-2</v>
      </c>
      <c r="K37" s="31"/>
      <c r="L37" s="92"/>
      <c r="N37" s="6">
        <f t="shared" si="5"/>
        <v>4.8611111111111126E-2</v>
      </c>
      <c r="O37" s="7" t="s">
        <v>1</v>
      </c>
      <c r="P37" s="16">
        <f t="shared" si="6"/>
        <v>5.208333333333335E-2</v>
      </c>
      <c r="Q37" s="28" t="str">
        <f t="shared" si="0"/>
        <v/>
      </c>
      <c r="R37" s="98"/>
      <c r="S37" s="92" t="str">
        <f t="shared" si="7"/>
        <v/>
      </c>
    </row>
    <row r="38" spans="2:19" ht="26.25" customHeight="1" x14ac:dyDescent="0.45">
      <c r="B38" s="173"/>
      <c r="C38" s="6">
        <f t="shared" si="1"/>
        <v>5.208333333333335E-2</v>
      </c>
      <c r="D38" s="7" t="s">
        <v>1</v>
      </c>
      <c r="E38" s="8">
        <f t="shared" si="2"/>
        <v>5.5555555555555573E-2</v>
      </c>
      <c r="F38" s="32"/>
      <c r="H38" s="6">
        <f t="shared" si="3"/>
        <v>5.208333333333335E-2</v>
      </c>
      <c r="I38" s="7" t="s">
        <v>1</v>
      </c>
      <c r="J38" s="8">
        <f t="shared" si="4"/>
        <v>5.5555555555555573E-2</v>
      </c>
      <c r="K38" s="32"/>
      <c r="L38" s="93"/>
      <c r="N38" s="6">
        <f t="shared" si="5"/>
        <v>5.208333333333335E-2</v>
      </c>
      <c r="O38" s="7" t="s">
        <v>1</v>
      </c>
      <c r="P38" s="16">
        <f t="shared" si="6"/>
        <v>5.5555555555555573E-2</v>
      </c>
      <c r="Q38" s="89" t="str">
        <f t="shared" si="0"/>
        <v/>
      </c>
      <c r="R38" s="98"/>
      <c r="S38" s="92" t="str">
        <f t="shared" si="7"/>
        <v/>
      </c>
    </row>
    <row r="39" spans="2:19" ht="26.25" customHeight="1" x14ac:dyDescent="0.45">
      <c r="B39" s="173"/>
      <c r="C39" s="6">
        <f t="shared" si="1"/>
        <v>5.5555555555555573E-2</v>
      </c>
      <c r="D39" s="7" t="s">
        <v>1</v>
      </c>
      <c r="E39" s="8">
        <f t="shared" si="2"/>
        <v>5.9027777777777797E-2</v>
      </c>
      <c r="F39" s="32"/>
      <c r="H39" s="6">
        <f t="shared" si="3"/>
        <v>5.5555555555555573E-2</v>
      </c>
      <c r="I39" s="7" t="s">
        <v>1</v>
      </c>
      <c r="J39" s="8">
        <f t="shared" si="4"/>
        <v>5.9027777777777797E-2</v>
      </c>
      <c r="K39" s="32"/>
      <c r="L39" s="93"/>
      <c r="N39" s="6">
        <f t="shared" si="5"/>
        <v>5.5555555555555573E-2</v>
      </c>
      <c r="O39" s="7" t="s">
        <v>1</v>
      </c>
      <c r="P39" s="16">
        <f t="shared" si="6"/>
        <v>5.9027777777777797E-2</v>
      </c>
      <c r="Q39" s="89" t="str">
        <f t="shared" si="0"/>
        <v/>
      </c>
      <c r="R39" s="98"/>
      <c r="S39" s="92" t="str">
        <f t="shared" si="7"/>
        <v/>
      </c>
    </row>
    <row r="40" spans="2:19" ht="26.25" customHeight="1" x14ac:dyDescent="0.45">
      <c r="B40" s="173"/>
      <c r="C40" s="6">
        <f t="shared" si="1"/>
        <v>5.9027777777777797E-2</v>
      </c>
      <c r="D40" s="7" t="s">
        <v>1</v>
      </c>
      <c r="E40" s="8">
        <f t="shared" si="2"/>
        <v>6.2500000000000014E-2</v>
      </c>
      <c r="F40" s="32"/>
      <c r="H40" s="6">
        <f t="shared" si="3"/>
        <v>5.9027777777777797E-2</v>
      </c>
      <c r="I40" s="7" t="s">
        <v>1</v>
      </c>
      <c r="J40" s="8">
        <f t="shared" si="4"/>
        <v>6.2500000000000014E-2</v>
      </c>
      <c r="K40" s="32"/>
      <c r="L40" s="93"/>
      <c r="N40" s="6">
        <f t="shared" si="5"/>
        <v>5.9027777777777797E-2</v>
      </c>
      <c r="O40" s="7" t="s">
        <v>1</v>
      </c>
      <c r="P40" s="16">
        <f t="shared" si="6"/>
        <v>6.2500000000000014E-2</v>
      </c>
      <c r="Q40" s="89" t="str">
        <f t="shared" si="0"/>
        <v/>
      </c>
      <c r="R40" s="98"/>
      <c r="S40" s="92" t="str">
        <f t="shared" si="7"/>
        <v/>
      </c>
    </row>
    <row r="41" spans="2:19" ht="26.25" customHeight="1" x14ac:dyDescent="0.45">
      <c r="B41" s="173"/>
      <c r="C41" s="9">
        <f t="shared" si="1"/>
        <v>6.2500000000000014E-2</v>
      </c>
      <c r="D41" s="10" t="s">
        <v>1</v>
      </c>
      <c r="E41" s="11">
        <f t="shared" si="2"/>
        <v>6.5972222222222238E-2</v>
      </c>
      <c r="F41" s="33"/>
      <c r="H41" s="9">
        <f t="shared" si="3"/>
        <v>6.2500000000000014E-2</v>
      </c>
      <c r="I41" s="10" t="s">
        <v>1</v>
      </c>
      <c r="J41" s="11">
        <f t="shared" si="4"/>
        <v>6.5972222222222238E-2</v>
      </c>
      <c r="K41" s="33"/>
      <c r="L41" s="92"/>
      <c r="N41" s="9">
        <f t="shared" si="5"/>
        <v>6.2500000000000014E-2</v>
      </c>
      <c r="O41" s="10" t="s">
        <v>1</v>
      </c>
      <c r="P41" s="17">
        <f t="shared" si="6"/>
        <v>6.5972222222222238E-2</v>
      </c>
      <c r="Q41" s="91" t="str">
        <f t="shared" si="0"/>
        <v/>
      </c>
      <c r="R41" s="125"/>
      <c r="S41" s="92"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B12:D12"/>
    <mergeCell ref="B11:D11"/>
    <mergeCell ref="E11:G11"/>
    <mergeCell ref="B5:D5"/>
    <mergeCell ref="E5:G5"/>
    <mergeCell ref="B6:D6"/>
    <mergeCell ref="E6:G6"/>
    <mergeCell ref="B7:D7"/>
    <mergeCell ref="E7:G7"/>
    <mergeCell ref="B8:D8"/>
    <mergeCell ref="E8:G8"/>
    <mergeCell ref="B9:D9"/>
    <mergeCell ref="B10:D10"/>
    <mergeCell ref="E10:G10"/>
    <mergeCell ref="S24:S35"/>
    <mergeCell ref="B36:B41"/>
    <mergeCell ref="B22:E22"/>
    <mergeCell ref="H22:J22"/>
    <mergeCell ref="N22:P22"/>
    <mergeCell ref="L24:L35"/>
    <mergeCell ref="B23:B35"/>
    <mergeCell ref="R23:R35"/>
  </mergeCells>
  <phoneticPr fontId="1"/>
  <conditionalFormatting sqref="K23:K41">
    <cfRule type="expression" dxfId="3" priority="2">
      <formula>INT($E$12*1440)=INT($C23*1440)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3C6F-12F1-4BF2-836B-EFD3623D2F0A}">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20" customWidth="1"/>
    <col min="2" max="2" width="3.5" style="20" customWidth="1"/>
    <col min="3" max="4" width="8.69921875" style="20" customWidth="1"/>
    <col min="5" max="11" width="9" style="20"/>
    <col min="12" max="12" width="11.09765625" style="20" customWidth="1"/>
    <col min="13" max="16" width="9" style="20"/>
    <col min="17" max="17" width="10" style="20" customWidth="1"/>
    <col min="18" max="19" width="11.09765625" style="20" customWidth="1"/>
    <col min="20" max="20" width="6" style="20" customWidth="1"/>
    <col min="21" max="21" width="9" style="20" customWidth="1"/>
    <col min="22" max="22" width="0" style="20" hidden="1" customWidth="1"/>
    <col min="23" max="16384" width="9" style="20"/>
  </cols>
  <sheetData>
    <row r="1" spans="2:22" x14ac:dyDescent="0.45">
      <c r="B1" s="22"/>
    </row>
    <row r="2" spans="2:22" x14ac:dyDescent="0.45">
      <c r="B2" s="22" t="s">
        <v>59</v>
      </c>
    </row>
    <row r="3" spans="2:22" ht="22.2" x14ac:dyDescent="0.45">
      <c r="B3" s="104" t="s">
        <v>61</v>
      </c>
    </row>
    <row r="5" spans="2:22" x14ac:dyDescent="0.45">
      <c r="B5" s="189" t="s">
        <v>0</v>
      </c>
      <c r="C5" s="190"/>
      <c r="D5" s="191"/>
      <c r="E5" s="199" t="s">
        <v>15</v>
      </c>
      <c r="F5" s="199"/>
      <c r="G5" s="199"/>
    </row>
    <row r="6" spans="2:22" x14ac:dyDescent="0.45">
      <c r="B6" s="189" t="s">
        <v>3</v>
      </c>
      <c r="C6" s="190"/>
      <c r="D6" s="191"/>
      <c r="E6" s="199" t="s">
        <v>14</v>
      </c>
      <c r="F6" s="199"/>
      <c r="G6" s="199"/>
    </row>
    <row r="7" spans="2:22" x14ac:dyDescent="0.45">
      <c r="B7" s="189" t="s">
        <v>22</v>
      </c>
      <c r="C7" s="190"/>
      <c r="D7" s="191"/>
      <c r="E7" s="204" t="s">
        <v>19</v>
      </c>
      <c r="F7" s="205"/>
      <c r="G7" s="206"/>
    </row>
    <row r="8" spans="2:22" x14ac:dyDescent="0.45">
      <c r="B8" s="182" t="s">
        <v>5</v>
      </c>
      <c r="C8" s="183"/>
      <c r="D8" s="184"/>
      <c r="E8" s="207">
        <v>500</v>
      </c>
      <c r="F8" s="208"/>
      <c r="G8" s="209"/>
    </row>
    <row r="9" spans="2:22" x14ac:dyDescent="0.45">
      <c r="B9" s="189" t="s">
        <v>7</v>
      </c>
      <c r="C9" s="190"/>
      <c r="D9" s="191"/>
      <c r="E9" s="132">
        <v>0.4548611111111111</v>
      </c>
      <c r="F9" s="131" t="s">
        <v>4</v>
      </c>
      <c r="G9" s="21">
        <f>E9+TIME(1,35,0)</f>
        <v>0.52083333333333337</v>
      </c>
    </row>
    <row r="10" spans="2:22" x14ac:dyDescent="0.45">
      <c r="B10" s="189" t="s">
        <v>18</v>
      </c>
      <c r="C10" s="190"/>
      <c r="D10" s="191"/>
      <c r="E10" s="221" t="s">
        <v>21</v>
      </c>
      <c r="F10" s="222"/>
      <c r="G10" s="223"/>
    </row>
    <row r="11" spans="2:22" x14ac:dyDescent="0.45">
      <c r="B11" s="218" t="s">
        <v>16</v>
      </c>
      <c r="C11" s="219"/>
      <c r="D11" s="220"/>
      <c r="E11" s="201" t="s">
        <v>17</v>
      </c>
      <c r="F11" s="202"/>
      <c r="G11" s="203"/>
    </row>
    <row r="12" spans="2:22" x14ac:dyDescent="0.45">
      <c r="B12" s="218" t="s">
        <v>76</v>
      </c>
      <c r="C12" s="219"/>
      <c r="D12" s="220"/>
      <c r="E12" s="165">
        <v>0.49652777777777773</v>
      </c>
      <c r="F12" s="164" t="s">
        <v>4</v>
      </c>
      <c r="G12" s="168">
        <f>E12+TIME(0,5,0)</f>
        <v>0.49999999999999994</v>
      </c>
    </row>
    <row r="13" spans="2:22" x14ac:dyDescent="0.45">
      <c r="B13" s="45" t="s">
        <v>9</v>
      </c>
      <c r="C13" s="42"/>
      <c r="D13" s="23"/>
      <c r="E13" s="24"/>
      <c r="F13" s="24"/>
      <c r="G13" s="24"/>
      <c r="V13" s="20" cm="1">
        <f t="array" ref="V13">_xlfn.XLOOKUP(TEXT($E$12,"hh:mm"), TEXT(H23:H41,"hh:mm"), K23:K41)</f>
        <v>500</v>
      </c>
    </row>
    <row r="14" spans="2:22" x14ac:dyDescent="0.45">
      <c r="B14" s="22" t="s">
        <v>80</v>
      </c>
      <c r="C14" s="42"/>
      <c r="D14" s="23"/>
      <c r="E14" s="24"/>
      <c r="F14" s="24"/>
      <c r="G14" s="24"/>
    </row>
    <row r="15" spans="2:22" x14ac:dyDescent="0.45">
      <c r="B15" s="22" t="s">
        <v>55</v>
      </c>
      <c r="C15" s="42"/>
      <c r="D15" s="23"/>
      <c r="E15" s="24"/>
      <c r="F15" s="24"/>
      <c r="G15" s="24"/>
    </row>
    <row r="16" spans="2:22" ht="191.25" customHeight="1" x14ac:dyDescent="0.45">
      <c r="B16" s="43"/>
      <c r="C16" s="42"/>
      <c r="D16" s="23"/>
      <c r="E16" s="24"/>
      <c r="F16" s="24"/>
      <c r="G16" s="24"/>
    </row>
    <row r="17" spans="1:21" x14ac:dyDescent="0.45">
      <c r="B17" s="22"/>
      <c r="C17" s="22"/>
      <c r="D17" s="22"/>
      <c r="E17" s="22"/>
      <c r="F17" s="22"/>
      <c r="G17" s="22"/>
    </row>
    <row r="18" spans="1:21" x14ac:dyDescent="0.45">
      <c r="B18" s="22" t="s">
        <v>73</v>
      </c>
      <c r="C18" s="22"/>
      <c r="D18" s="22"/>
      <c r="E18" s="22"/>
      <c r="F18" s="22"/>
      <c r="G18" s="22"/>
    </row>
    <row r="19" spans="1:21" x14ac:dyDescent="0.45">
      <c r="B19" s="22"/>
      <c r="C19" s="22" t="s">
        <v>64</v>
      </c>
      <c r="D19" s="22"/>
      <c r="E19" s="22"/>
      <c r="F19" s="22"/>
      <c r="G19" s="22"/>
    </row>
    <row r="20" spans="1:21" x14ac:dyDescent="0.45">
      <c r="B20" s="22"/>
      <c r="C20" s="22" t="s">
        <v>67</v>
      </c>
      <c r="D20" s="22"/>
      <c r="E20" s="22"/>
      <c r="F20" s="22"/>
      <c r="G20" s="22"/>
    </row>
    <row r="21" spans="1:21" x14ac:dyDescent="0.45">
      <c r="C21" s="20" t="s">
        <v>68</v>
      </c>
      <c r="H21" s="20" t="s">
        <v>48</v>
      </c>
      <c r="N21" s="20" t="s">
        <v>12</v>
      </c>
    </row>
    <row r="22" spans="1:21" s="1" customFormat="1" ht="50.4" x14ac:dyDescent="0.45">
      <c r="A22" s="20"/>
      <c r="B22" s="224" t="s">
        <v>2</v>
      </c>
      <c r="C22" s="224"/>
      <c r="D22" s="224"/>
      <c r="E22" s="224"/>
      <c r="F22" s="49" t="s">
        <v>74</v>
      </c>
      <c r="H22" s="170" t="s">
        <v>2</v>
      </c>
      <c r="I22" s="171"/>
      <c r="J22" s="172"/>
      <c r="K22" s="25" t="s">
        <v>10</v>
      </c>
      <c r="L22" s="102"/>
      <c r="N22" s="170" t="s">
        <v>2</v>
      </c>
      <c r="O22" s="171"/>
      <c r="P22" s="172"/>
      <c r="Q22" s="35" t="s">
        <v>85</v>
      </c>
      <c r="R22" s="90" t="s">
        <v>43</v>
      </c>
      <c r="S22" s="96"/>
      <c r="T22" s="20"/>
    </row>
    <row r="23" spans="1:21" s="1" customFormat="1" ht="25.5" customHeight="1" x14ac:dyDescent="0.45">
      <c r="B23" s="215" t="s">
        <v>83</v>
      </c>
      <c r="C23" s="51">
        <f>E12</f>
        <v>0.49652777777777773</v>
      </c>
      <c r="D23" s="52" t="s">
        <v>1</v>
      </c>
      <c r="E23" s="53">
        <f>C23+TIME(0,5,0)</f>
        <v>0.49999999999999994</v>
      </c>
      <c r="F23" s="36">
        <v>500</v>
      </c>
      <c r="G23" s="2"/>
      <c r="H23" s="3">
        <f>C23</f>
        <v>0.49652777777777773</v>
      </c>
      <c r="I23" s="4" t="s">
        <v>1</v>
      </c>
      <c r="J23" s="5">
        <f>H23+TIME(0,5,0)</f>
        <v>0.49999999999999994</v>
      </c>
      <c r="K23" s="36">
        <v>500</v>
      </c>
      <c r="L23" s="102"/>
      <c r="M23" s="2"/>
      <c r="N23" s="3">
        <f>H23</f>
        <v>0.49652777777777773</v>
      </c>
      <c r="O23" s="4" t="s">
        <v>1</v>
      </c>
      <c r="P23" s="15">
        <f>N23+TIME(0,5,0)</f>
        <v>0.49999999999999994</v>
      </c>
      <c r="Q23" s="26">
        <f>IF(K23="","",(K23-V$13))</f>
        <v>0</v>
      </c>
      <c r="R23" s="177" t="s">
        <v>11</v>
      </c>
      <c r="S23" s="96"/>
    </row>
    <row r="24" spans="1:21" s="1" customFormat="1" ht="25.5" customHeight="1" x14ac:dyDescent="0.45">
      <c r="B24" s="216"/>
      <c r="C24" s="72">
        <f>E23</f>
        <v>0.49999999999999994</v>
      </c>
      <c r="D24" s="73" t="s">
        <v>1</v>
      </c>
      <c r="E24" s="74">
        <f>C24+TIME(0,5,0)</f>
        <v>0.50347222222222221</v>
      </c>
      <c r="F24" s="36">
        <v>500</v>
      </c>
      <c r="G24" s="2"/>
      <c r="H24" s="12">
        <f>C24</f>
        <v>0.49999999999999994</v>
      </c>
      <c r="I24" s="13" t="s">
        <v>1</v>
      </c>
      <c r="J24" s="14">
        <f>H24+TIME(0,5,0)</f>
        <v>0.50347222222222221</v>
      </c>
      <c r="K24" s="36">
        <v>500</v>
      </c>
      <c r="L24" s="214"/>
      <c r="M24" s="2"/>
      <c r="N24" s="12">
        <f>H24</f>
        <v>0.49999999999999994</v>
      </c>
      <c r="O24" s="13" t="s">
        <v>1</v>
      </c>
      <c r="P24" s="18">
        <f>N24+TIME(0,5,0)</f>
        <v>0.50347222222222221</v>
      </c>
      <c r="Q24" s="27">
        <f>IF(K24="","",(K24-V$13))</f>
        <v>0</v>
      </c>
      <c r="R24" s="178"/>
      <c r="S24" s="213"/>
    </row>
    <row r="25" spans="1:21" s="1" customFormat="1" ht="25.5" customHeight="1" x14ac:dyDescent="0.45">
      <c r="B25" s="216"/>
      <c r="C25" s="58">
        <f>E24</f>
        <v>0.50347222222222221</v>
      </c>
      <c r="D25" s="59" t="s">
        <v>1</v>
      </c>
      <c r="E25" s="60">
        <f>C25+TIME(0,5,0)</f>
        <v>0.50694444444444442</v>
      </c>
      <c r="F25" s="36">
        <v>500</v>
      </c>
      <c r="H25" s="6">
        <f>J24</f>
        <v>0.50347222222222221</v>
      </c>
      <c r="I25" s="7" t="s">
        <v>1</v>
      </c>
      <c r="J25" s="8">
        <f>H25+TIME(0,5,0)</f>
        <v>0.50694444444444442</v>
      </c>
      <c r="K25" s="36">
        <v>500</v>
      </c>
      <c r="L25" s="214"/>
      <c r="N25" s="6">
        <f>P24</f>
        <v>0.50347222222222221</v>
      </c>
      <c r="O25" s="7" t="s">
        <v>1</v>
      </c>
      <c r="P25" s="16">
        <f>N25+TIME(0,5,0)</f>
        <v>0.50694444444444442</v>
      </c>
      <c r="Q25" s="28">
        <f>IF(K25="","",(K25-V$13))</f>
        <v>0</v>
      </c>
      <c r="R25" s="178"/>
      <c r="S25" s="213"/>
      <c r="U25" s="19"/>
    </row>
    <row r="26" spans="1:21" ht="25.5" customHeight="1" x14ac:dyDescent="0.45">
      <c r="A26" s="1"/>
      <c r="B26" s="216"/>
      <c r="C26" s="58">
        <f t="shared" ref="C26:C41" si="0">E25</f>
        <v>0.50694444444444442</v>
      </c>
      <c r="D26" s="59" t="s">
        <v>1</v>
      </c>
      <c r="E26" s="60">
        <f t="shared" ref="E26:E41" si="1">C26+TIME(0,5,0)</f>
        <v>0.51041666666666663</v>
      </c>
      <c r="F26" s="36" t="s">
        <v>13</v>
      </c>
      <c r="G26" s="2"/>
      <c r="H26" s="6">
        <f t="shared" ref="H26:H41" si="2">J25</f>
        <v>0.50694444444444442</v>
      </c>
      <c r="I26" s="7" t="s">
        <v>1</v>
      </c>
      <c r="J26" s="8">
        <f t="shared" ref="J26:J41" si="3">H26+TIME(0,5,0)</f>
        <v>0.51041666666666663</v>
      </c>
      <c r="K26" s="37" t="s">
        <v>13</v>
      </c>
      <c r="L26" s="214"/>
      <c r="M26" s="2"/>
      <c r="N26" s="6">
        <f t="shared" ref="N26:N41" si="4">P25</f>
        <v>0.50694444444444442</v>
      </c>
      <c r="O26" s="7" t="s">
        <v>1</v>
      </c>
      <c r="P26" s="16">
        <f t="shared" ref="P26:P41" si="5">N26+TIME(0,5,0)</f>
        <v>0.51041666666666663</v>
      </c>
      <c r="Q26" s="89" t="s">
        <v>77</v>
      </c>
      <c r="R26" s="178"/>
      <c r="S26" s="213"/>
      <c r="T26" s="1"/>
    </row>
    <row r="27" spans="1:21" ht="25.5" customHeight="1" x14ac:dyDescent="0.45">
      <c r="B27" s="216"/>
      <c r="C27" s="58">
        <f t="shared" si="0"/>
        <v>0.51041666666666663</v>
      </c>
      <c r="D27" s="59" t="s">
        <v>1</v>
      </c>
      <c r="E27" s="60">
        <f t="shared" si="1"/>
        <v>0.51388888888888884</v>
      </c>
      <c r="F27" s="38" t="s">
        <v>13</v>
      </c>
      <c r="H27" s="6">
        <f t="shared" si="2"/>
        <v>0.51041666666666663</v>
      </c>
      <c r="I27" s="7" t="s">
        <v>1</v>
      </c>
      <c r="J27" s="8">
        <f t="shared" si="3"/>
        <v>0.51388888888888884</v>
      </c>
      <c r="K27" s="39" t="s">
        <v>13</v>
      </c>
      <c r="L27" s="214"/>
      <c r="N27" s="6">
        <f t="shared" si="4"/>
        <v>0.51041666666666663</v>
      </c>
      <c r="O27" s="7" t="s">
        <v>1</v>
      </c>
      <c r="P27" s="16">
        <f t="shared" si="5"/>
        <v>0.51388888888888884</v>
      </c>
      <c r="Q27" s="91" t="s">
        <v>77</v>
      </c>
      <c r="R27" s="178"/>
      <c r="S27" s="213"/>
    </row>
    <row r="28" spans="1:21" ht="25.5" customHeight="1" x14ac:dyDescent="0.45">
      <c r="B28" s="216"/>
      <c r="C28" s="58">
        <f t="shared" si="0"/>
        <v>0.51388888888888884</v>
      </c>
      <c r="D28" s="59" t="s">
        <v>1</v>
      </c>
      <c r="E28" s="60">
        <f t="shared" si="1"/>
        <v>0.51736111111111105</v>
      </c>
      <c r="F28" s="38" t="s">
        <v>13</v>
      </c>
      <c r="H28" s="6">
        <f t="shared" si="2"/>
        <v>0.51388888888888884</v>
      </c>
      <c r="I28" s="7" t="s">
        <v>1</v>
      </c>
      <c r="J28" s="8">
        <f t="shared" si="3"/>
        <v>0.51736111111111105</v>
      </c>
      <c r="K28" s="39" t="s">
        <v>13</v>
      </c>
      <c r="L28" s="214"/>
      <c r="N28" s="6">
        <f t="shared" si="4"/>
        <v>0.51388888888888884</v>
      </c>
      <c r="O28" s="7" t="s">
        <v>1</v>
      </c>
      <c r="P28" s="16">
        <f t="shared" si="5"/>
        <v>0.51736111111111105</v>
      </c>
      <c r="Q28" s="91" t="s">
        <v>77</v>
      </c>
      <c r="R28" s="178"/>
      <c r="S28" s="213"/>
    </row>
    <row r="29" spans="1:21" ht="25.5" customHeight="1" x14ac:dyDescent="0.45">
      <c r="B29" s="216"/>
      <c r="C29" s="58">
        <f t="shared" si="0"/>
        <v>0.51736111111111105</v>
      </c>
      <c r="D29" s="59" t="s">
        <v>1</v>
      </c>
      <c r="E29" s="60">
        <f t="shared" si="1"/>
        <v>0.52083333333333326</v>
      </c>
      <c r="F29" s="32"/>
      <c r="H29" s="6">
        <f t="shared" si="2"/>
        <v>0.51736111111111105</v>
      </c>
      <c r="I29" s="7" t="s">
        <v>1</v>
      </c>
      <c r="J29" s="8">
        <f t="shared" si="3"/>
        <v>0.52083333333333326</v>
      </c>
      <c r="K29" s="32"/>
      <c r="L29" s="214"/>
      <c r="N29" s="6">
        <f t="shared" si="4"/>
        <v>0.51736111111111105</v>
      </c>
      <c r="O29" s="7" t="s">
        <v>1</v>
      </c>
      <c r="P29" s="16">
        <f t="shared" si="5"/>
        <v>0.52083333333333326</v>
      </c>
      <c r="Q29" s="28" t="str">
        <f t="shared" ref="Q29:Q35" si="6">IF(K29="","",(K29-V$12))</f>
        <v/>
      </c>
      <c r="R29" s="178"/>
      <c r="S29" s="213"/>
    </row>
    <row r="30" spans="1:21" ht="25.5" customHeight="1" x14ac:dyDescent="0.45">
      <c r="B30" s="216"/>
      <c r="C30" s="58">
        <f t="shared" si="0"/>
        <v>0.52083333333333326</v>
      </c>
      <c r="D30" s="59" t="s">
        <v>1</v>
      </c>
      <c r="E30" s="60">
        <f t="shared" si="1"/>
        <v>0.52430555555555547</v>
      </c>
      <c r="F30" s="32"/>
      <c r="H30" s="6">
        <f t="shared" si="2"/>
        <v>0.52083333333333326</v>
      </c>
      <c r="I30" s="7" t="s">
        <v>1</v>
      </c>
      <c r="J30" s="8">
        <f t="shared" si="3"/>
        <v>0.52430555555555547</v>
      </c>
      <c r="K30" s="32"/>
      <c r="L30" s="214"/>
      <c r="N30" s="6">
        <f t="shared" si="4"/>
        <v>0.52083333333333326</v>
      </c>
      <c r="O30" s="7" t="s">
        <v>1</v>
      </c>
      <c r="P30" s="16">
        <f t="shared" si="5"/>
        <v>0.52430555555555547</v>
      </c>
      <c r="Q30" s="91" t="str">
        <f t="shared" si="6"/>
        <v/>
      </c>
      <c r="R30" s="178"/>
      <c r="S30" s="213"/>
    </row>
    <row r="31" spans="1:21" ht="25.5" customHeight="1" x14ac:dyDescent="0.45">
      <c r="B31" s="216"/>
      <c r="C31" s="58">
        <f t="shared" si="0"/>
        <v>0.52430555555555547</v>
      </c>
      <c r="D31" s="59" t="s">
        <v>1</v>
      </c>
      <c r="E31" s="60">
        <f t="shared" si="1"/>
        <v>0.52777777777777768</v>
      </c>
      <c r="F31" s="32"/>
      <c r="H31" s="6">
        <f t="shared" si="2"/>
        <v>0.52430555555555547</v>
      </c>
      <c r="I31" s="7" t="s">
        <v>1</v>
      </c>
      <c r="J31" s="8">
        <f t="shared" si="3"/>
        <v>0.52777777777777768</v>
      </c>
      <c r="K31" s="32"/>
      <c r="L31" s="214"/>
      <c r="N31" s="6">
        <f t="shared" si="4"/>
        <v>0.52430555555555547</v>
      </c>
      <c r="O31" s="7" t="s">
        <v>1</v>
      </c>
      <c r="P31" s="16">
        <f t="shared" si="5"/>
        <v>0.52777777777777768</v>
      </c>
      <c r="Q31" s="28" t="str">
        <f t="shared" si="6"/>
        <v/>
      </c>
      <c r="R31" s="178"/>
      <c r="S31" s="213"/>
    </row>
    <row r="32" spans="1:21" ht="25.5" customHeight="1" x14ac:dyDescent="0.45">
      <c r="B32" s="216"/>
      <c r="C32" s="58">
        <f t="shared" si="0"/>
        <v>0.52777777777777768</v>
      </c>
      <c r="D32" s="59" t="s">
        <v>1</v>
      </c>
      <c r="E32" s="60">
        <f t="shared" si="1"/>
        <v>0.53124999999999989</v>
      </c>
      <c r="F32" s="32"/>
      <c r="H32" s="6">
        <f t="shared" si="2"/>
        <v>0.52777777777777768</v>
      </c>
      <c r="I32" s="7" t="s">
        <v>1</v>
      </c>
      <c r="J32" s="8">
        <f t="shared" si="3"/>
        <v>0.53124999999999989</v>
      </c>
      <c r="K32" s="32"/>
      <c r="L32" s="214"/>
      <c r="N32" s="6">
        <f t="shared" si="4"/>
        <v>0.52777777777777768</v>
      </c>
      <c r="O32" s="7" t="s">
        <v>1</v>
      </c>
      <c r="P32" s="16">
        <f t="shared" si="5"/>
        <v>0.53124999999999989</v>
      </c>
      <c r="Q32" s="91" t="str">
        <f t="shared" si="6"/>
        <v/>
      </c>
      <c r="R32" s="178"/>
      <c r="S32" s="213"/>
    </row>
    <row r="33" spans="2:19" ht="25.5" customHeight="1" x14ac:dyDescent="0.45">
      <c r="B33" s="216"/>
      <c r="C33" s="58">
        <f t="shared" si="0"/>
        <v>0.53124999999999989</v>
      </c>
      <c r="D33" s="59" t="s">
        <v>1</v>
      </c>
      <c r="E33" s="60">
        <f t="shared" si="1"/>
        <v>0.5347222222222221</v>
      </c>
      <c r="F33" s="32"/>
      <c r="H33" s="6">
        <f t="shared" si="2"/>
        <v>0.53124999999999989</v>
      </c>
      <c r="I33" s="7" t="s">
        <v>1</v>
      </c>
      <c r="J33" s="8">
        <f t="shared" si="3"/>
        <v>0.5347222222222221</v>
      </c>
      <c r="K33" s="32"/>
      <c r="L33" s="214"/>
      <c r="N33" s="6">
        <f t="shared" si="4"/>
        <v>0.53124999999999989</v>
      </c>
      <c r="O33" s="7" t="s">
        <v>1</v>
      </c>
      <c r="P33" s="16">
        <f t="shared" si="5"/>
        <v>0.5347222222222221</v>
      </c>
      <c r="Q33" s="91" t="str">
        <f t="shared" si="6"/>
        <v/>
      </c>
      <c r="R33" s="178"/>
      <c r="S33" s="213"/>
    </row>
    <row r="34" spans="2:19" ht="25.5" customHeight="1" x14ac:dyDescent="0.45">
      <c r="B34" s="216"/>
      <c r="C34" s="58">
        <f t="shared" si="0"/>
        <v>0.5347222222222221</v>
      </c>
      <c r="D34" s="59" t="s">
        <v>1</v>
      </c>
      <c r="E34" s="60">
        <f t="shared" si="1"/>
        <v>0.53819444444444431</v>
      </c>
      <c r="F34" s="32"/>
      <c r="H34" s="6">
        <f t="shared" si="2"/>
        <v>0.5347222222222221</v>
      </c>
      <c r="I34" s="7" t="s">
        <v>1</v>
      </c>
      <c r="J34" s="8">
        <f t="shared" si="3"/>
        <v>0.53819444444444431</v>
      </c>
      <c r="K34" s="32"/>
      <c r="L34" s="214"/>
      <c r="N34" s="6">
        <f t="shared" si="4"/>
        <v>0.5347222222222221</v>
      </c>
      <c r="O34" s="7" t="s">
        <v>1</v>
      </c>
      <c r="P34" s="16">
        <f t="shared" si="5"/>
        <v>0.53819444444444431</v>
      </c>
      <c r="Q34" s="28" t="str">
        <f t="shared" si="6"/>
        <v/>
      </c>
      <c r="R34" s="178"/>
      <c r="S34" s="213"/>
    </row>
    <row r="35" spans="2:19" ht="25.5" customHeight="1" x14ac:dyDescent="0.45">
      <c r="B35" s="217"/>
      <c r="C35" s="66">
        <f t="shared" si="0"/>
        <v>0.53819444444444431</v>
      </c>
      <c r="D35" s="67" t="s">
        <v>1</v>
      </c>
      <c r="E35" s="68">
        <f t="shared" si="1"/>
        <v>0.54166666666666652</v>
      </c>
      <c r="F35" s="33"/>
      <c r="H35" s="9">
        <f t="shared" si="2"/>
        <v>0.53819444444444431</v>
      </c>
      <c r="I35" s="10" t="s">
        <v>1</v>
      </c>
      <c r="J35" s="11">
        <f t="shared" si="3"/>
        <v>0.54166666666666652</v>
      </c>
      <c r="K35" s="33"/>
      <c r="L35" s="214"/>
      <c r="N35" s="9">
        <f t="shared" si="4"/>
        <v>0.53819444444444431</v>
      </c>
      <c r="O35" s="10" t="s">
        <v>1</v>
      </c>
      <c r="P35" s="17">
        <f t="shared" si="5"/>
        <v>0.54166666666666652</v>
      </c>
      <c r="Q35" s="29" t="str">
        <f t="shared" si="6"/>
        <v/>
      </c>
      <c r="R35" s="179"/>
      <c r="S35" s="213"/>
    </row>
    <row r="36" spans="2:19" ht="25.5" customHeight="1" x14ac:dyDescent="0.45">
      <c r="B36" s="173" t="s">
        <v>57</v>
      </c>
      <c r="C36" s="12">
        <f t="shared" si="0"/>
        <v>0.54166666666666652</v>
      </c>
      <c r="D36" s="13" t="s">
        <v>1</v>
      </c>
      <c r="E36" s="14">
        <f t="shared" si="1"/>
        <v>0.54513888888888873</v>
      </c>
      <c r="F36" s="36">
        <v>500</v>
      </c>
      <c r="H36" s="12">
        <f t="shared" si="2"/>
        <v>0.54166666666666652</v>
      </c>
      <c r="I36" s="13" t="s">
        <v>1</v>
      </c>
      <c r="J36" s="14">
        <f t="shared" si="3"/>
        <v>0.54513888888888873</v>
      </c>
      <c r="K36" s="36">
        <v>900</v>
      </c>
      <c r="L36" s="99"/>
      <c r="N36" s="12">
        <f t="shared" si="4"/>
        <v>0.54166666666666652</v>
      </c>
      <c r="O36" s="13" t="s">
        <v>1</v>
      </c>
      <c r="P36" s="18">
        <f t="shared" si="5"/>
        <v>0.54513888888888873</v>
      </c>
      <c r="Q36" s="26">
        <f>IF(K36="","",(K36-V$13))</f>
        <v>400</v>
      </c>
      <c r="R36" s="103">
        <v>400</v>
      </c>
      <c r="S36" s="92" t="str">
        <f t="shared" ref="S36:S41" si="7">IF(L36="","",L36-F36)</f>
        <v/>
      </c>
    </row>
    <row r="37" spans="2:19" ht="25.5" customHeight="1" x14ac:dyDescent="0.45">
      <c r="B37" s="173"/>
      <c r="C37" s="6">
        <f t="shared" si="0"/>
        <v>0.54513888888888873</v>
      </c>
      <c r="D37" s="7" t="s">
        <v>1</v>
      </c>
      <c r="E37" s="8">
        <f t="shared" si="1"/>
        <v>0.54861111111111094</v>
      </c>
      <c r="F37" s="36">
        <v>500</v>
      </c>
      <c r="H37" s="6">
        <f t="shared" si="2"/>
        <v>0.54513888888888873</v>
      </c>
      <c r="I37" s="7" t="s">
        <v>1</v>
      </c>
      <c r="J37" s="8">
        <f t="shared" si="3"/>
        <v>0.54861111111111094</v>
      </c>
      <c r="K37" s="36">
        <v>1000</v>
      </c>
      <c r="L37" s="99"/>
      <c r="N37" s="6">
        <f t="shared" si="4"/>
        <v>0.54513888888888873</v>
      </c>
      <c r="O37" s="7" t="s">
        <v>1</v>
      </c>
      <c r="P37" s="16">
        <f t="shared" si="5"/>
        <v>0.54861111111111094</v>
      </c>
      <c r="Q37" s="28">
        <f>IF(K37="","",(K37-V$13))</f>
        <v>500</v>
      </c>
      <c r="R37" s="36">
        <v>500</v>
      </c>
      <c r="S37" s="92" t="str">
        <f t="shared" si="7"/>
        <v/>
      </c>
    </row>
    <row r="38" spans="2:19" ht="25.5" customHeight="1" x14ac:dyDescent="0.45">
      <c r="B38" s="173"/>
      <c r="C38" s="6">
        <f t="shared" si="0"/>
        <v>0.54861111111111094</v>
      </c>
      <c r="D38" s="7" t="s">
        <v>1</v>
      </c>
      <c r="E38" s="8">
        <f t="shared" si="1"/>
        <v>0.55208333333333315</v>
      </c>
      <c r="F38" s="36" t="s">
        <v>13</v>
      </c>
      <c r="H38" s="6">
        <f t="shared" si="2"/>
        <v>0.54861111111111094</v>
      </c>
      <c r="I38" s="7" t="s">
        <v>1</v>
      </c>
      <c r="J38" s="8">
        <f t="shared" si="3"/>
        <v>0.55208333333333315</v>
      </c>
      <c r="K38" s="37" t="s">
        <v>13</v>
      </c>
      <c r="L38" s="100"/>
      <c r="N38" s="6">
        <f t="shared" si="4"/>
        <v>0.54861111111111094</v>
      </c>
      <c r="O38" s="7" t="s">
        <v>1</v>
      </c>
      <c r="P38" s="16">
        <f t="shared" si="5"/>
        <v>0.55208333333333315</v>
      </c>
      <c r="Q38" s="89" t="s">
        <v>77</v>
      </c>
      <c r="R38" s="37" t="s">
        <v>13</v>
      </c>
      <c r="S38" s="92" t="str">
        <f t="shared" si="7"/>
        <v/>
      </c>
    </row>
    <row r="39" spans="2:19" ht="25.5" customHeight="1" x14ac:dyDescent="0.45">
      <c r="B39" s="173"/>
      <c r="C39" s="6">
        <f t="shared" si="0"/>
        <v>0.55208333333333315</v>
      </c>
      <c r="D39" s="7" t="s">
        <v>1</v>
      </c>
      <c r="E39" s="8">
        <f t="shared" si="1"/>
        <v>0.55555555555555536</v>
      </c>
      <c r="F39" s="38" t="s">
        <v>13</v>
      </c>
      <c r="H39" s="6">
        <f t="shared" si="2"/>
        <v>0.55208333333333315</v>
      </c>
      <c r="I39" s="7" t="s">
        <v>1</v>
      </c>
      <c r="J39" s="8">
        <f t="shared" si="3"/>
        <v>0.55555555555555536</v>
      </c>
      <c r="K39" s="39" t="s">
        <v>13</v>
      </c>
      <c r="L39" s="101"/>
      <c r="N39" s="6">
        <f t="shared" si="4"/>
        <v>0.55208333333333315</v>
      </c>
      <c r="O39" s="7" t="s">
        <v>1</v>
      </c>
      <c r="P39" s="16">
        <f t="shared" si="5"/>
        <v>0.55555555555555536</v>
      </c>
      <c r="Q39" s="89" t="s">
        <v>77</v>
      </c>
      <c r="R39" s="39" t="s">
        <v>13</v>
      </c>
      <c r="S39" s="92" t="str">
        <f t="shared" si="7"/>
        <v/>
      </c>
    </row>
    <row r="40" spans="2:19" ht="25.5" customHeight="1" x14ac:dyDescent="0.45">
      <c r="B40" s="173"/>
      <c r="C40" s="6">
        <f t="shared" si="0"/>
        <v>0.55555555555555536</v>
      </c>
      <c r="D40" s="7" t="s">
        <v>1</v>
      </c>
      <c r="E40" s="8">
        <f t="shared" si="1"/>
        <v>0.55902777777777757</v>
      </c>
      <c r="F40" s="38" t="s">
        <v>13</v>
      </c>
      <c r="H40" s="6">
        <f t="shared" si="2"/>
        <v>0.55555555555555536</v>
      </c>
      <c r="I40" s="7" t="s">
        <v>1</v>
      </c>
      <c r="J40" s="8">
        <f t="shared" si="3"/>
        <v>0.55902777777777757</v>
      </c>
      <c r="K40" s="39" t="s">
        <v>13</v>
      </c>
      <c r="L40" s="101"/>
      <c r="N40" s="6">
        <f t="shared" si="4"/>
        <v>0.55555555555555536</v>
      </c>
      <c r="O40" s="7" t="s">
        <v>1</v>
      </c>
      <c r="P40" s="16">
        <f t="shared" si="5"/>
        <v>0.55902777777777757</v>
      </c>
      <c r="Q40" s="89" t="s">
        <v>77</v>
      </c>
      <c r="R40" s="39" t="s">
        <v>13</v>
      </c>
      <c r="S40" s="92" t="str">
        <f t="shared" si="7"/>
        <v/>
      </c>
    </row>
    <row r="41" spans="2:19" ht="25.5" customHeight="1" x14ac:dyDescent="0.45">
      <c r="B41" s="173"/>
      <c r="C41" s="9">
        <f t="shared" si="0"/>
        <v>0.55902777777777757</v>
      </c>
      <c r="D41" s="10" t="s">
        <v>1</v>
      </c>
      <c r="E41" s="11">
        <f t="shared" si="1"/>
        <v>0.56249999999999978</v>
      </c>
      <c r="F41" s="33"/>
      <c r="H41" s="9">
        <f t="shared" si="2"/>
        <v>0.55902777777777757</v>
      </c>
      <c r="I41" s="10" t="s">
        <v>1</v>
      </c>
      <c r="J41" s="11">
        <f t="shared" si="3"/>
        <v>0.56249999999999978</v>
      </c>
      <c r="K41" s="33"/>
      <c r="L41" s="92"/>
      <c r="N41" s="9">
        <f t="shared" si="4"/>
        <v>0.55902777777777757</v>
      </c>
      <c r="O41" s="10" t="s">
        <v>1</v>
      </c>
      <c r="P41" s="17">
        <f t="shared" si="5"/>
        <v>0.56249999999999978</v>
      </c>
      <c r="Q41" s="91" t="str">
        <f>IF(K41="","",(K41-V$13))</f>
        <v/>
      </c>
      <c r="R41" s="125"/>
      <c r="S41" s="92"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B12:D12"/>
    <mergeCell ref="B11:D11"/>
    <mergeCell ref="E11:G11"/>
    <mergeCell ref="B5:D5"/>
    <mergeCell ref="E5:G5"/>
    <mergeCell ref="B6:D6"/>
    <mergeCell ref="E6:G6"/>
    <mergeCell ref="B7:D7"/>
    <mergeCell ref="E7:G7"/>
    <mergeCell ref="B8:D8"/>
    <mergeCell ref="E8:G8"/>
    <mergeCell ref="B9:D9"/>
    <mergeCell ref="B10:D10"/>
    <mergeCell ref="E10:G10"/>
    <mergeCell ref="S24:S35"/>
    <mergeCell ref="B36:B41"/>
    <mergeCell ref="B22:E22"/>
    <mergeCell ref="H22:J22"/>
    <mergeCell ref="N22:P22"/>
    <mergeCell ref="L24:L35"/>
    <mergeCell ref="B23:B35"/>
    <mergeCell ref="R23:R35"/>
  </mergeCells>
  <phoneticPr fontId="1"/>
  <conditionalFormatting sqref="K23:K41">
    <cfRule type="expression" dxfId="2" priority="2">
      <formula>INT($E$12*1440)=INT($C23*1440)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6E00-8089-4063-A885-0BA1394D8B1F}">
  <dimension ref="B2:Q38"/>
  <sheetViews>
    <sheetView showGridLines="0" view="pageBreakPreview" zoomScale="70" zoomScaleNormal="85" zoomScaleSheetLayoutView="70" workbookViewId="0"/>
  </sheetViews>
  <sheetFormatPr defaultColWidth="8.59765625" defaultRowHeight="18" x14ac:dyDescent="0.45"/>
  <cols>
    <col min="1" max="1" width="2.19921875" style="22" customWidth="1"/>
    <col min="2" max="2" width="3.5" style="22" customWidth="1"/>
    <col min="3" max="4" width="8.59765625" style="22" customWidth="1"/>
    <col min="5" max="17" width="8.59765625" style="22"/>
    <col min="18" max="18" width="8.59765625" style="22" customWidth="1"/>
    <col min="19" max="16384" width="8.59765625" style="22"/>
  </cols>
  <sheetData>
    <row r="2" spans="2:7" x14ac:dyDescent="0.45">
      <c r="B2" s="22" t="s">
        <v>32</v>
      </c>
    </row>
    <row r="3" spans="2:7" ht="21.6" x14ac:dyDescent="0.45">
      <c r="B3" s="105" t="s">
        <v>62</v>
      </c>
    </row>
    <row r="5" spans="2:7" x14ac:dyDescent="0.45">
      <c r="B5" s="189" t="s">
        <v>0</v>
      </c>
      <c r="C5" s="190"/>
      <c r="D5" s="191"/>
      <c r="E5" s="181"/>
      <c r="F5" s="181"/>
      <c r="G5" s="181"/>
    </row>
    <row r="6" spans="2:7" x14ac:dyDescent="0.45">
      <c r="B6" s="189" t="s">
        <v>3</v>
      </c>
      <c r="C6" s="190"/>
      <c r="D6" s="191"/>
      <c r="E6" s="181"/>
      <c r="F6" s="181"/>
      <c r="G6" s="181"/>
    </row>
    <row r="7" spans="2:7" x14ac:dyDescent="0.45">
      <c r="B7" s="182" t="s">
        <v>22</v>
      </c>
      <c r="C7" s="183"/>
      <c r="D7" s="184"/>
      <c r="E7" s="181"/>
      <c r="F7" s="181"/>
      <c r="G7" s="181"/>
    </row>
    <row r="8" spans="2:7" x14ac:dyDescent="0.45">
      <c r="B8" s="182" t="s">
        <v>5</v>
      </c>
      <c r="C8" s="183"/>
      <c r="D8" s="184"/>
      <c r="E8" s="185"/>
      <c r="F8" s="186"/>
      <c r="G8" s="187"/>
    </row>
    <row r="9" spans="2:7" x14ac:dyDescent="0.45">
      <c r="B9" s="189" t="s">
        <v>7</v>
      </c>
      <c r="C9" s="190"/>
      <c r="D9" s="191"/>
      <c r="E9" s="121"/>
      <c r="F9" s="120" t="s">
        <v>1</v>
      </c>
      <c r="G9" s="21">
        <f>E9+TIME(1,30,0)</f>
        <v>6.25E-2</v>
      </c>
    </row>
    <row r="10" spans="2:7" x14ac:dyDescent="0.45">
      <c r="B10" s="189" t="s">
        <v>33</v>
      </c>
      <c r="C10" s="190"/>
      <c r="D10" s="191"/>
      <c r="E10" s="181"/>
      <c r="F10" s="181"/>
      <c r="G10" s="181"/>
    </row>
    <row r="11" spans="2:7" x14ac:dyDescent="0.45">
      <c r="B11" s="189" t="s">
        <v>34</v>
      </c>
      <c r="C11" s="190"/>
      <c r="D11" s="191"/>
      <c r="E11" s="181"/>
      <c r="F11" s="181"/>
      <c r="G11" s="181"/>
    </row>
    <row r="12" spans="2:7" x14ac:dyDescent="0.45">
      <c r="B12" s="180" t="s">
        <v>35</v>
      </c>
      <c r="C12" s="180"/>
      <c r="D12" s="180"/>
      <c r="E12" s="181"/>
      <c r="F12" s="181"/>
      <c r="G12" s="181"/>
    </row>
    <row r="13" spans="2:7" x14ac:dyDescent="0.45">
      <c r="B13" s="47" t="s">
        <v>9</v>
      </c>
      <c r="C13" s="48"/>
      <c r="D13" s="48"/>
      <c r="E13" s="78"/>
      <c r="F13" s="78"/>
      <c r="G13" s="78"/>
    </row>
    <row r="14" spans="2:7" x14ac:dyDescent="0.45">
      <c r="B14" s="22" t="s">
        <v>36</v>
      </c>
      <c r="C14" s="48"/>
      <c r="D14" s="48"/>
    </row>
    <row r="15" spans="2:7" x14ac:dyDescent="0.45">
      <c r="B15" s="30" t="s">
        <v>63</v>
      </c>
      <c r="C15" s="48"/>
      <c r="D15" s="48"/>
    </row>
    <row r="16" spans="2:7" x14ac:dyDescent="0.45">
      <c r="B16" s="30"/>
      <c r="C16" s="48"/>
      <c r="D16" s="48"/>
    </row>
    <row r="18" spans="2:17" x14ac:dyDescent="0.45">
      <c r="B18" s="22" t="s">
        <v>24</v>
      </c>
      <c r="H18" s="22" t="s">
        <v>25</v>
      </c>
      <c r="M18" s="22" t="s">
        <v>26</v>
      </c>
    </row>
    <row r="19" spans="2:17" ht="54" x14ac:dyDescent="0.45">
      <c r="B19" s="180" t="s">
        <v>2</v>
      </c>
      <c r="C19" s="180"/>
      <c r="D19" s="180"/>
      <c r="E19" s="180"/>
      <c r="F19" s="49" t="s">
        <v>27</v>
      </c>
      <c r="G19" s="48"/>
      <c r="H19" s="189" t="s">
        <v>2</v>
      </c>
      <c r="I19" s="190"/>
      <c r="J19" s="191"/>
      <c r="K19" s="49" t="s">
        <v>28</v>
      </c>
      <c r="L19" s="48"/>
      <c r="M19" s="189" t="s">
        <v>2</v>
      </c>
      <c r="N19" s="190"/>
      <c r="O19" s="191"/>
      <c r="P19" s="50" t="s">
        <v>29</v>
      </c>
      <c r="Q19" s="25" t="s">
        <v>30</v>
      </c>
    </row>
    <row r="20" spans="2:17" s="48" customFormat="1" ht="27" customHeight="1" x14ac:dyDescent="0.45">
      <c r="B20" s="174" t="s">
        <v>8</v>
      </c>
      <c r="C20" s="51">
        <f>E9</f>
        <v>0</v>
      </c>
      <c r="D20" s="52" t="s">
        <v>1</v>
      </c>
      <c r="E20" s="53">
        <f>C20+TIME(0,5,0)</f>
        <v>3.472222222222222E-3</v>
      </c>
      <c r="F20" s="54"/>
      <c r="G20" s="55"/>
      <c r="H20" s="51">
        <f>C20</f>
        <v>0</v>
      </c>
      <c r="I20" s="52" t="s">
        <v>1</v>
      </c>
      <c r="J20" s="53">
        <f>H20+TIME(0,5,0)</f>
        <v>3.472222222222222E-3</v>
      </c>
      <c r="K20" s="54"/>
      <c r="L20" s="55"/>
      <c r="M20" s="51">
        <f>H20</f>
        <v>0</v>
      </c>
      <c r="N20" s="52" t="s">
        <v>1</v>
      </c>
      <c r="O20" s="56">
        <f>M20+TIME(0,5,0)</f>
        <v>3.472222222222222E-3</v>
      </c>
      <c r="P20" s="57" t="str">
        <f>IF(F20="","",(F20-K20))</f>
        <v/>
      </c>
      <c r="Q20" s="225" t="s">
        <v>11</v>
      </c>
    </row>
    <row r="21" spans="2:17" s="48" customFormat="1" ht="27" customHeight="1" x14ac:dyDescent="0.45">
      <c r="B21" s="228"/>
      <c r="C21" s="58">
        <f>E20</f>
        <v>3.472222222222222E-3</v>
      </c>
      <c r="D21" s="59" t="s">
        <v>1</v>
      </c>
      <c r="E21" s="60">
        <f>C21+TIME(0,5,0)</f>
        <v>6.9444444444444441E-3</v>
      </c>
      <c r="F21" s="80"/>
      <c r="H21" s="58">
        <f>J20</f>
        <v>3.472222222222222E-3</v>
      </c>
      <c r="I21" s="59" t="s">
        <v>1</v>
      </c>
      <c r="J21" s="60">
        <f>H21+TIME(0,5,0)</f>
        <v>6.9444444444444441E-3</v>
      </c>
      <c r="K21" s="80"/>
      <c r="M21" s="58">
        <f>O20</f>
        <v>3.472222222222222E-3</v>
      </c>
      <c r="N21" s="59" t="s">
        <v>1</v>
      </c>
      <c r="O21" s="61">
        <f>M21+TIME(0,5,0)</f>
        <v>6.9444444444444441E-3</v>
      </c>
      <c r="P21" s="152" t="str">
        <f t="shared" ref="P21:P37" si="0">IF(F21="","",(F21-K21))</f>
        <v/>
      </c>
      <c r="Q21" s="226"/>
    </row>
    <row r="22" spans="2:17" s="48" customFormat="1" ht="27" customHeight="1" x14ac:dyDescent="0.45">
      <c r="B22" s="228"/>
      <c r="C22" s="58">
        <f t="shared" ref="C22:C37" si="1">E21</f>
        <v>6.9444444444444441E-3</v>
      </c>
      <c r="D22" s="59" t="s">
        <v>1</v>
      </c>
      <c r="E22" s="60">
        <f t="shared" ref="E22:E37" si="2">C22+TIME(0,5,0)</f>
        <v>1.0416666666666666E-2</v>
      </c>
      <c r="F22" s="63"/>
      <c r="G22" s="55"/>
      <c r="H22" s="58">
        <f t="shared" ref="H22:H37" si="3">J21</f>
        <v>6.9444444444444441E-3</v>
      </c>
      <c r="I22" s="59" t="s">
        <v>1</v>
      </c>
      <c r="J22" s="60">
        <f t="shared" ref="J22:J37" si="4">H22+TIME(0,5,0)</f>
        <v>1.0416666666666666E-2</v>
      </c>
      <c r="K22" s="63"/>
      <c r="L22" s="55"/>
      <c r="M22" s="58">
        <f t="shared" ref="M22:M37" si="5">O21</f>
        <v>6.9444444444444441E-3</v>
      </c>
      <c r="N22" s="59" t="s">
        <v>1</v>
      </c>
      <c r="O22" s="61">
        <f t="shared" ref="O22:O37" si="6">M22+TIME(0,5,0)</f>
        <v>1.0416666666666666E-2</v>
      </c>
      <c r="P22" s="153" t="str">
        <f t="shared" si="0"/>
        <v/>
      </c>
      <c r="Q22" s="226"/>
    </row>
    <row r="23" spans="2:17" ht="27" customHeight="1" x14ac:dyDescent="0.45">
      <c r="B23" s="228"/>
      <c r="C23" s="58">
        <f t="shared" si="1"/>
        <v>1.0416666666666666E-2</v>
      </c>
      <c r="D23" s="59" t="s">
        <v>1</v>
      </c>
      <c r="E23" s="60">
        <f t="shared" si="2"/>
        <v>1.3888888888888888E-2</v>
      </c>
      <c r="F23" s="63"/>
      <c r="H23" s="58">
        <f t="shared" si="3"/>
        <v>1.0416666666666666E-2</v>
      </c>
      <c r="I23" s="59" t="s">
        <v>1</v>
      </c>
      <c r="J23" s="60">
        <f t="shared" si="4"/>
        <v>1.3888888888888888E-2</v>
      </c>
      <c r="K23" s="63"/>
      <c r="M23" s="58">
        <f t="shared" si="5"/>
        <v>1.0416666666666666E-2</v>
      </c>
      <c r="N23" s="59" t="s">
        <v>1</v>
      </c>
      <c r="O23" s="61">
        <f t="shared" si="6"/>
        <v>1.3888888888888888E-2</v>
      </c>
      <c r="P23" s="153" t="str">
        <f t="shared" si="0"/>
        <v/>
      </c>
      <c r="Q23" s="226"/>
    </row>
    <row r="24" spans="2:17" ht="27" customHeight="1" x14ac:dyDescent="0.45">
      <c r="B24" s="228"/>
      <c r="C24" s="58">
        <f t="shared" si="1"/>
        <v>1.3888888888888888E-2</v>
      </c>
      <c r="D24" s="59" t="s">
        <v>1</v>
      </c>
      <c r="E24" s="60">
        <f t="shared" si="2"/>
        <v>1.7361111111111112E-2</v>
      </c>
      <c r="F24" s="63"/>
      <c r="H24" s="58">
        <f t="shared" si="3"/>
        <v>1.3888888888888888E-2</v>
      </c>
      <c r="I24" s="59" t="s">
        <v>1</v>
      </c>
      <c r="J24" s="60">
        <f t="shared" si="4"/>
        <v>1.7361111111111112E-2</v>
      </c>
      <c r="K24" s="63"/>
      <c r="M24" s="58">
        <f t="shared" si="5"/>
        <v>1.3888888888888888E-2</v>
      </c>
      <c r="N24" s="59" t="s">
        <v>1</v>
      </c>
      <c r="O24" s="61">
        <f t="shared" si="6"/>
        <v>1.7361111111111112E-2</v>
      </c>
      <c r="P24" s="153" t="str">
        <f t="shared" si="0"/>
        <v/>
      </c>
      <c r="Q24" s="226"/>
    </row>
    <row r="25" spans="2:17" ht="27" customHeight="1" x14ac:dyDescent="0.45">
      <c r="B25" s="228"/>
      <c r="C25" s="58">
        <f t="shared" si="1"/>
        <v>1.7361111111111112E-2</v>
      </c>
      <c r="D25" s="59" t="s">
        <v>1</v>
      </c>
      <c r="E25" s="60">
        <f t="shared" si="2"/>
        <v>2.0833333333333336E-2</v>
      </c>
      <c r="F25" s="65"/>
      <c r="H25" s="58">
        <f t="shared" si="3"/>
        <v>1.7361111111111112E-2</v>
      </c>
      <c r="I25" s="59" t="s">
        <v>1</v>
      </c>
      <c r="J25" s="60">
        <f t="shared" si="4"/>
        <v>2.0833333333333336E-2</v>
      </c>
      <c r="K25" s="65"/>
      <c r="M25" s="58">
        <f t="shared" si="5"/>
        <v>1.7361111111111112E-2</v>
      </c>
      <c r="N25" s="59" t="s">
        <v>1</v>
      </c>
      <c r="O25" s="61">
        <f t="shared" si="6"/>
        <v>2.0833333333333336E-2</v>
      </c>
      <c r="P25" s="153" t="str">
        <f t="shared" si="0"/>
        <v/>
      </c>
      <c r="Q25" s="226"/>
    </row>
    <row r="26" spans="2:17" ht="27" customHeight="1" x14ac:dyDescent="0.45">
      <c r="B26" s="228"/>
      <c r="C26" s="58">
        <f t="shared" si="1"/>
        <v>2.0833333333333336E-2</v>
      </c>
      <c r="D26" s="59" t="s">
        <v>1</v>
      </c>
      <c r="E26" s="60">
        <f t="shared" si="2"/>
        <v>2.4305555555555559E-2</v>
      </c>
      <c r="F26" s="65"/>
      <c r="H26" s="58">
        <f t="shared" si="3"/>
        <v>2.0833333333333336E-2</v>
      </c>
      <c r="I26" s="59" t="s">
        <v>1</v>
      </c>
      <c r="J26" s="60">
        <f t="shared" si="4"/>
        <v>2.4305555555555559E-2</v>
      </c>
      <c r="K26" s="65"/>
      <c r="M26" s="58">
        <f t="shared" si="5"/>
        <v>2.0833333333333336E-2</v>
      </c>
      <c r="N26" s="59" t="s">
        <v>1</v>
      </c>
      <c r="O26" s="61">
        <f t="shared" si="6"/>
        <v>2.4305555555555559E-2</v>
      </c>
      <c r="P26" s="153" t="str">
        <f t="shared" si="0"/>
        <v/>
      </c>
      <c r="Q26" s="226"/>
    </row>
    <row r="27" spans="2:17" ht="27" customHeight="1" x14ac:dyDescent="0.45">
      <c r="B27" s="228"/>
      <c r="C27" s="58">
        <f t="shared" si="1"/>
        <v>2.4305555555555559E-2</v>
      </c>
      <c r="D27" s="59" t="s">
        <v>1</v>
      </c>
      <c r="E27" s="60">
        <f t="shared" si="2"/>
        <v>2.7777777777777783E-2</v>
      </c>
      <c r="F27" s="65"/>
      <c r="H27" s="58">
        <f t="shared" si="3"/>
        <v>2.4305555555555559E-2</v>
      </c>
      <c r="I27" s="59" t="s">
        <v>1</v>
      </c>
      <c r="J27" s="60">
        <f t="shared" si="4"/>
        <v>2.7777777777777783E-2</v>
      </c>
      <c r="K27" s="65"/>
      <c r="M27" s="58">
        <f t="shared" si="5"/>
        <v>2.4305555555555559E-2</v>
      </c>
      <c r="N27" s="59" t="s">
        <v>1</v>
      </c>
      <c r="O27" s="61">
        <f t="shared" si="6"/>
        <v>2.7777777777777783E-2</v>
      </c>
      <c r="P27" s="154" t="str">
        <f t="shared" si="0"/>
        <v/>
      </c>
      <c r="Q27" s="226"/>
    </row>
    <row r="28" spans="2:17" ht="27" customHeight="1" x14ac:dyDescent="0.45">
      <c r="B28" s="228"/>
      <c r="C28" s="58">
        <f t="shared" si="1"/>
        <v>2.7777777777777783E-2</v>
      </c>
      <c r="D28" s="59" t="s">
        <v>1</v>
      </c>
      <c r="E28" s="60">
        <f t="shared" si="2"/>
        <v>3.1250000000000007E-2</v>
      </c>
      <c r="F28" s="65"/>
      <c r="H28" s="58">
        <f t="shared" si="3"/>
        <v>2.7777777777777783E-2</v>
      </c>
      <c r="I28" s="59" t="s">
        <v>1</v>
      </c>
      <c r="J28" s="60">
        <f t="shared" si="4"/>
        <v>3.1250000000000007E-2</v>
      </c>
      <c r="K28" s="65"/>
      <c r="M28" s="58">
        <f t="shared" si="5"/>
        <v>2.7777777777777783E-2</v>
      </c>
      <c r="N28" s="59" t="s">
        <v>1</v>
      </c>
      <c r="O28" s="61">
        <f t="shared" si="6"/>
        <v>3.1250000000000007E-2</v>
      </c>
      <c r="P28" s="154" t="str">
        <f t="shared" si="0"/>
        <v/>
      </c>
      <c r="Q28" s="226"/>
    </row>
    <row r="29" spans="2:17" ht="27" customHeight="1" x14ac:dyDescent="0.45">
      <c r="B29" s="228"/>
      <c r="C29" s="58">
        <f t="shared" si="1"/>
        <v>3.1250000000000007E-2</v>
      </c>
      <c r="D29" s="59" t="s">
        <v>1</v>
      </c>
      <c r="E29" s="60">
        <f t="shared" si="2"/>
        <v>3.4722222222222231E-2</v>
      </c>
      <c r="F29" s="65"/>
      <c r="H29" s="58">
        <f t="shared" si="3"/>
        <v>3.1250000000000007E-2</v>
      </c>
      <c r="I29" s="59" t="s">
        <v>1</v>
      </c>
      <c r="J29" s="60">
        <f t="shared" si="4"/>
        <v>3.4722222222222231E-2</v>
      </c>
      <c r="K29" s="65"/>
      <c r="M29" s="58">
        <f t="shared" si="5"/>
        <v>3.1250000000000007E-2</v>
      </c>
      <c r="N29" s="59" t="s">
        <v>1</v>
      </c>
      <c r="O29" s="61">
        <f t="shared" si="6"/>
        <v>3.4722222222222231E-2</v>
      </c>
      <c r="P29" s="152" t="str">
        <f t="shared" si="0"/>
        <v/>
      </c>
      <c r="Q29" s="226"/>
    </row>
    <row r="30" spans="2:17" ht="27" customHeight="1" x14ac:dyDescent="0.45">
      <c r="B30" s="228"/>
      <c r="C30" s="58">
        <f t="shared" si="1"/>
        <v>3.4722222222222231E-2</v>
      </c>
      <c r="D30" s="59" t="s">
        <v>1</v>
      </c>
      <c r="E30" s="60">
        <f t="shared" si="2"/>
        <v>3.8194444444444454E-2</v>
      </c>
      <c r="F30" s="65"/>
      <c r="H30" s="58">
        <f t="shared" si="3"/>
        <v>3.4722222222222231E-2</v>
      </c>
      <c r="I30" s="59" t="s">
        <v>1</v>
      </c>
      <c r="J30" s="60">
        <f t="shared" si="4"/>
        <v>3.8194444444444454E-2</v>
      </c>
      <c r="K30" s="65"/>
      <c r="M30" s="58">
        <f t="shared" si="5"/>
        <v>3.4722222222222231E-2</v>
      </c>
      <c r="N30" s="59" t="s">
        <v>1</v>
      </c>
      <c r="O30" s="61">
        <f t="shared" si="6"/>
        <v>3.8194444444444454E-2</v>
      </c>
      <c r="P30" s="154" t="str">
        <f t="shared" si="0"/>
        <v/>
      </c>
      <c r="Q30" s="226"/>
    </row>
    <row r="31" spans="2:17" ht="27" customHeight="1" x14ac:dyDescent="0.45">
      <c r="B31" s="229"/>
      <c r="C31" s="66">
        <f t="shared" si="1"/>
        <v>3.8194444444444454E-2</v>
      </c>
      <c r="D31" s="67" t="s">
        <v>1</v>
      </c>
      <c r="E31" s="68">
        <f t="shared" si="2"/>
        <v>4.1666666666666678E-2</v>
      </c>
      <c r="F31" s="69"/>
      <c r="H31" s="66">
        <f t="shared" si="3"/>
        <v>3.8194444444444454E-2</v>
      </c>
      <c r="I31" s="67" t="s">
        <v>1</v>
      </c>
      <c r="J31" s="68">
        <f t="shared" si="4"/>
        <v>4.1666666666666678E-2</v>
      </c>
      <c r="K31" s="69"/>
      <c r="M31" s="66">
        <f t="shared" si="5"/>
        <v>3.8194444444444454E-2</v>
      </c>
      <c r="N31" s="67" t="s">
        <v>1</v>
      </c>
      <c r="O31" s="70">
        <f t="shared" si="6"/>
        <v>4.1666666666666678E-2</v>
      </c>
      <c r="P31" s="81" t="str">
        <f t="shared" si="0"/>
        <v/>
      </c>
      <c r="Q31" s="227"/>
    </row>
    <row r="32" spans="2:17" ht="27" customHeight="1" x14ac:dyDescent="0.45">
      <c r="B32" s="173" t="s">
        <v>57</v>
      </c>
      <c r="C32" s="72">
        <f t="shared" si="1"/>
        <v>4.1666666666666678E-2</v>
      </c>
      <c r="D32" s="73" t="s">
        <v>1</v>
      </c>
      <c r="E32" s="74">
        <f t="shared" si="2"/>
        <v>4.5138888888888902E-2</v>
      </c>
      <c r="F32" s="54"/>
      <c r="H32" s="72">
        <f t="shared" si="3"/>
        <v>4.1666666666666678E-2</v>
      </c>
      <c r="I32" s="73" t="s">
        <v>1</v>
      </c>
      <c r="J32" s="74">
        <f t="shared" si="4"/>
        <v>4.5138888888888902E-2</v>
      </c>
      <c r="K32" s="54"/>
      <c r="M32" s="72">
        <f t="shared" si="5"/>
        <v>4.1666666666666678E-2</v>
      </c>
      <c r="N32" s="73" t="s">
        <v>1</v>
      </c>
      <c r="O32" s="75">
        <f t="shared" si="6"/>
        <v>4.5138888888888902E-2</v>
      </c>
      <c r="P32" s="155" t="str">
        <f t="shared" si="0"/>
        <v/>
      </c>
      <c r="Q32" s="54"/>
    </row>
    <row r="33" spans="2:17" ht="27" customHeight="1" x14ac:dyDescent="0.45">
      <c r="B33" s="173"/>
      <c r="C33" s="58">
        <f t="shared" si="1"/>
        <v>4.5138888888888902E-2</v>
      </c>
      <c r="D33" s="59" t="s">
        <v>1</v>
      </c>
      <c r="E33" s="60">
        <f t="shared" si="2"/>
        <v>4.8611111111111126E-2</v>
      </c>
      <c r="F33" s="80"/>
      <c r="H33" s="58">
        <f t="shared" si="3"/>
        <v>4.5138888888888902E-2</v>
      </c>
      <c r="I33" s="59" t="s">
        <v>1</v>
      </c>
      <c r="J33" s="60">
        <f t="shared" si="4"/>
        <v>4.8611111111111126E-2</v>
      </c>
      <c r="K33" s="80"/>
      <c r="M33" s="58">
        <f t="shared" si="5"/>
        <v>4.5138888888888902E-2</v>
      </c>
      <c r="N33" s="59" t="s">
        <v>1</v>
      </c>
      <c r="O33" s="61">
        <f t="shared" si="6"/>
        <v>4.8611111111111126E-2</v>
      </c>
      <c r="P33" s="153" t="str">
        <f t="shared" si="0"/>
        <v/>
      </c>
      <c r="Q33" s="80"/>
    </row>
    <row r="34" spans="2:17" ht="27" customHeight="1" x14ac:dyDescent="0.45">
      <c r="B34" s="173"/>
      <c r="C34" s="58">
        <f t="shared" si="1"/>
        <v>4.8611111111111126E-2</v>
      </c>
      <c r="D34" s="59" t="s">
        <v>1</v>
      </c>
      <c r="E34" s="60">
        <f t="shared" si="2"/>
        <v>5.208333333333335E-2</v>
      </c>
      <c r="F34" s="63"/>
      <c r="H34" s="58">
        <f t="shared" si="3"/>
        <v>4.8611111111111126E-2</v>
      </c>
      <c r="I34" s="59" t="s">
        <v>1</v>
      </c>
      <c r="J34" s="60">
        <f t="shared" si="4"/>
        <v>5.208333333333335E-2</v>
      </c>
      <c r="K34" s="63"/>
      <c r="M34" s="58">
        <f t="shared" si="5"/>
        <v>4.8611111111111126E-2</v>
      </c>
      <c r="N34" s="59" t="s">
        <v>1</v>
      </c>
      <c r="O34" s="61">
        <f t="shared" si="6"/>
        <v>5.208333333333335E-2</v>
      </c>
      <c r="P34" s="154" t="str">
        <f t="shared" si="0"/>
        <v/>
      </c>
      <c r="Q34" s="63"/>
    </row>
    <row r="35" spans="2:17" ht="27" customHeight="1" x14ac:dyDescent="0.45">
      <c r="B35" s="173"/>
      <c r="C35" s="58">
        <f t="shared" si="1"/>
        <v>5.208333333333335E-2</v>
      </c>
      <c r="D35" s="59" t="s">
        <v>1</v>
      </c>
      <c r="E35" s="60">
        <f t="shared" si="2"/>
        <v>5.5555555555555573E-2</v>
      </c>
      <c r="F35" s="63"/>
      <c r="H35" s="58">
        <f t="shared" si="3"/>
        <v>5.208333333333335E-2</v>
      </c>
      <c r="I35" s="59" t="s">
        <v>1</v>
      </c>
      <c r="J35" s="60">
        <f t="shared" si="4"/>
        <v>5.5555555555555573E-2</v>
      </c>
      <c r="K35" s="63"/>
      <c r="M35" s="58">
        <f t="shared" si="5"/>
        <v>5.208333333333335E-2</v>
      </c>
      <c r="N35" s="59" t="s">
        <v>1</v>
      </c>
      <c r="O35" s="61">
        <f t="shared" si="6"/>
        <v>5.5555555555555573E-2</v>
      </c>
      <c r="P35" s="152" t="str">
        <f t="shared" si="0"/>
        <v/>
      </c>
      <c r="Q35" s="63"/>
    </row>
    <row r="36" spans="2:17" ht="27" customHeight="1" x14ac:dyDescent="0.45">
      <c r="B36" s="173"/>
      <c r="C36" s="58">
        <f t="shared" si="1"/>
        <v>5.5555555555555573E-2</v>
      </c>
      <c r="D36" s="59" t="s">
        <v>1</v>
      </c>
      <c r="E36" s="60">
        <f t="shared" si="2"/>
        <v>5.9027777777777797E-2</v>
      </c>
      <c r="F36" s="63"/>
      <c r="H36" s="58">
        <f t="shared" si="3"/>
        <v>5.5555555555555573E-2</v>
      </c>
      <c r="I36" s="59" t="s">
        <v>1</v>
      </c>
      <c r="J36" s="60">
        <f t="shared" si="4"/>
        <v>5.9027777777777797E-2</v>
      </c>
      <c r="K36" s="63"/>
      <c r="M36" s="58">
        <f t="shared" si="5"/>
        <v>5.5555555555555573E-2</v>
      </c>
      <c r="N36" s="59" t="s">
        <v>1</v>
      </c>
      <c r="O36" s="61">
        <f t="shared" si="6"/>
        <v>5.9027777777777797E-2</v>
      </c>
      <c r="P36" s="154" t="str">
        <f t="shared" si="0"/>
        <v/>
      </c>
      <c r="Q36" s="63"/>
    </row>
    <row r="37" spans="2:17" ht="27" customHeight="1" x14ac:dyDescent="0.45">
      <c r="B37" s="173"/>
      <c r="C37" s="66">
        <f t="shared" si="1"/>
        <v>5.9027777777777797E-2</v>
      </c>
      <c r="D37" s="67" t="s">
        <v>1</v>
      </c>
      <c r="E37" s="68">
        <f t="shared" si="2"/>
        <v>6.2500000000000014E-2</v>
      </c>
      <c r="F37" s="69"/>
      <c r="H37" s="66">
        <f t="shared" si="3"/>
        <v>5.9027777777777797E-2</v>
      </c>
      <c r="I37" s="67" t="s">
        <v>1</v>
      </c>
      <c r="J37" s="68">
        <f t="shared" si="4"/>
        <v>6.2500000000000014E-2</v>
      </c>
      <c r="K37" s="69"/>
      <c r="M37" s="66">
        <f t="shared" si="5"/>
        <v>5.9027777777777797E-2</v>
      </c>
      <c r="N37" s="67" t="s">
        <v>1</v>
      </c>
      <c r="O37" s="70">
        <f t="shared" si="6"/>
        <v>6.2500000000000014E-2</v>
      </c>
      <c r="P37" s="81" t="str">
        <f t="shared" si="0"/>
        <v/>
      </c>
      <c r="Q37" s="69"/>
    </row>
    <row r="38" spans="2:17" x14ac:dyDescent="0.45">
      <c r="C38" s="55"/>
      <c r="D38" s="48"/>
      <c r="E38" s="55"/>
    </row>
  </sheetData>
  <mergeCells count="21">
    <mergeCell ref="B11:D11"/>
    <mergeCell ref="E11:G11"/>
    <mergeCell ref="B5:D5"/>
    <mergeCell ref="E5:G5"/>
    <mergeCell ref="B6:D6"/>
    <mergeCell ref="E6:G6"/>
    <mergeCell ref="B7:D7"/>
    <mergeCell ref="E7:G7"/>
    <mergeCell ref="B8:D8"/>
    <mergeCell ref="E8:G8"/>
    <mergeCell ref="B9:D9"/>
    <mergeCell ref="B10:D10"/>
    <mergeCell ref="E10:G10"/>
    <mergeCell ref="Q20:Q31"/>
    <mergeCell ref="B32:B37"/>
    <mergeCell ref="B12:D12"/>
    <mergeCell ref="E12:G12"/>
    <mergeCell ref="B19:E19"/>
    <mergeCell ref="H19:J19"/>
    <mergeCell ref="M19:O19"/>
    <mergeCell ref="B20:B31"/>
  </mergeCells>
  <phoneticPr fontId="1"/>
  <pageMargins left="0.39370078740157483" right="0.39370078740157483" top="0.74803149606299213" bottom="0.74803149606299213" header="0.31496062992125984" footer="0.31496062992125984"/>
  <pageSetup paperSize="9" scale="5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928FA-FAB6-465D-BC5D-9B1FCE56A3B8}">
  <dimension ref="A1:Q37"/>
  <sheetViews>
    <sheetView showGridLines="0" view="pageBreakPreview" zoomScale="70" zoomScaleNormal="85" zoomScaleSheetLayoutView="70" workbookViewId="0"/>
  </sheetViews>
  <sheetFormatPr defaultColWidth="8.59765625" defaultRowHeight="18" x14ac:dyDescent="0.45"/>
  <cols>
    <col min="1" max="1" width="2.19921875" style="22" customWidth="1"/>
    <col min="2" max="2" width="3.5" style="22" customWidth="1"/>
    <col min="3" max="4" width="8.59765625" style="22" customWidth="1"/>
    <col min="5" max="17" width="8.59765625" style="22"/>
    <col min="18" max="18" width="8.59765625" style="22" customWidth="1"/>
    <col min="19" max="16384" width="8.59765625" style="22"/>
  </cols>
  <sheetData>
    <row r="1" spans="2:7" x14ac:dyDescent="0.45">
      <c r="C1" s="55"/>
      <c r="D1" s="48"/>
      <c r="E1" s="55"/>
    </row>
    <row r="2" spans="2:7" x14ac:dyDescent="0.45">
      <c r="B2" s="22" t="s">
        <v>32</v>
      </c>
    </row>
    <row r="3" spans="2:7" ht="21.6" x14ac:dyDescent="0.45">
      <c r="B3" s="105" t="s">
        <v>62</v>
      </c>
    </row>
    <row r="5" spans="2:7" x14ac:dyDescent="0.45">
      <c r="B5" s="189" t="s">
        <v>0</v>
      </c>
      <c r="C5" s="190"/>
      <c r="D5" s="191"/>
      <c r="E5" s="199" t="s">
        <v>15</v>
      </c>
      <c r="F5" s="199"/>
      <c r="G5" s="199"/>
    </row>
    <row r="6" spans="2:7" x14ac:dyDescent="0.45">
      <c r="B6" s="189" t="s">
        <v>3</v>
      </c>
      <c r="C6" s="190"/>
      <c r="D6" s="191"/>
      <c r="E6" s="199" t="s">
        <v>31</v>
      </c>
      <c r="F6" s="199"/>
      <c r="G6" s="199"/>
    </row>
    <row r="7" spans="2:7" x14ac:dyDescent="0.45">
      <c r="B7" s="182" t="s">
        <v>22</v>
      </c>
      <c r="C7" s="183"/>
      <c r="D7" s="184"/>
      <c r="E7" s="199" t="s">
        <v>19</v>
      </c>
      <c r="F7" s="199"/>
      <c r="G7" s="199"/>
    </row>
    <row r="8" spans="2:7" x14ac:dyDescent="0.45">
      <c r="B8" s="182" t="s">
        <v>5</v>
      </c>
      <c r="C8" s="183"/>
      <c r="D8" s="184"/>
      <c r="E8" s="207">
        <v>1000</v>
      </c>
      <c r="F8" s="208"/>
      <c r="G8" s="209"/>
    </row>
    <row r="9" spans="2:7" x14ac:dyDescent="0.45">
      <c r="B9" s="189" t="s">
        <v>7</v>
      </c>
      <c r="C9" s="190"/>
      <c r="D9" s="191"/>
      <c r="E9" s="122">
        <v>0.45833333333333331</v>
      </c>
      <c r="F9" s="120" t="s">
        <v>1</v>
      </c>
      <c r="G9" s="21">
        <f>E9+TIME(1,30,0)</f>
        <v>0.52083333333333326</v>
      </c>
    </row>
    <row r="10" spans="2:7" x14ac:dyDescent="0.45">
      <c r="B10" s="189" t="s">
        <v>33</v>
      </c>
      <c r="C10" s="190"/>
      <c r="D10" s="191"/>
      <c r="E10" s="199" t="s">
        <v>37</v>
      </c>
      <c r="F10" s="199"/>
      <c r="G10" s="199"/>
    </row>
    <row r="11" spans="2:7" x14ac:dyDescent="0.45">
      <c r="B11" s="189" t="s">
        <v>34</v>
      </c>
      <c r="C11" s="190"/>
      <c r="D11" s="191"/>
      <c r="E11" s="199" t="s">
        <v>38</v>
      </c>
      <c r="F11" s="199"/>
      <c r="G11" s="199"/>
    </row>
    <row r="12" spans="2:7" x14ac:dyDescent="0.45">
      <c r="B12" s="180" t="s">
        <v>35</v>
      </c>
      <c r="C12" s="180"/>
      <c r="D12" s="180"/>
      <c r="E12" s="230">
        <v>3.9E-2</v>
      </c>
      <c r="F12" s="230"/>
      <c r="G12" s="230"/>
    </row>
    <row r="13" spans="2:7" x14ac:dyDescent="0.45">
      <c r="B13" s="47" t="s">
        <v>9</v>
      </c>
      <c r="C13" s="48"/>
      <c r="D13" s="48"/>
      <c r="E13" s="78"/>
      <c r="F13" s="78"/>
      <c r="G13" s="78"/>
    </row>
    <row r="14" spans="2:7" x14ac:dyDescent="0.45">
      <c r="B14" s="22" t="s">
        <v>36</v>
      </c>
      <c r="C14" s="48"/>
      <c r="D14" s="48"/>
    </row>
    <row r="15" spans="2:7" x14ac:dyDescent="0.45">
      <c r="B15" s="30" t="s">
        <v>63</v>
      </c>
      <c r="C15" s="48"/>
      <c r="D15" s="48"/>
    </row>
    <row r="16" spans="2:7" x14ac:dyDescent="0.45">
      <c r="B16" s="30"/>
      <c r="C16" s="48"/>
      <c r="D16" s="48"/>
    </row>
    <row r="18" spans="1:17" x14ac:dyDescent="0.45">
      <c r="B18" s="22" t="s">
        <v>24</v>
      </c>
      <c r="H18" s="22" t="s">
        <v>25</v>
      </c>
      <c r="M18" s="22" t="s">
        <v>26</v>
      </c>
    </row>
    <row r="19" spans="1:17" ht="54" x14ac:dyDescent="0.45">
      <c r="B19" s="180" t="s">
        <v>2</v>
      </c>
      <c r="C19" s="180"/>
      <c r="D19" s="180"/>
      <c r="E19" s="180"/>
      <c r="F19" s="49" t="s">
        <v>27</v>
      </c>
      <c r="G19" s="48"/>
      <c r="H19" s="189" t="s">
        <v>2</v>
      </c>
      <c r="I19" s="190"/>
      <c r="J19" s="191"/>
      <c r="K19" s="49" t="s">
        <v>28</v>
      </c>
      <c r="L19" s="48"/>
      <c r="M19" s="189" t="s">
        <v>2</v>
      </c>
      <c r="N19" s="190"/>
      <c r="O19" s="191"/>
      <c r="P19" s="50" t="s">
        <v>29</v>
      </c>
      <c r="Q19" s="25" t="s">
        <v>30</v>
      </c>
    </row>
    <row r="20" spans="1:17" ht="27" customHeight="1" x14ac:dyDescent="0.45">
      <c r="A20" s="48"/>
      <c r="B20" s="174" t="s">
        <v>8</v>
      </c>
      <c r="C20" s="51">
        <f>E9</f>
        <v>0.45833333333333331</v>
      </c>
      <c r="D20" s="52" t="s">
        <v>1</v>
      </c>
      <c r="E20" s="53">
        <f>C20+TIME(0,5,0)</f>
        <v>0.46180555555555552</v>
      </c>
      <c r="F20" s="54">
        <v>1400</v>
      </c>
      <c r="G20" s="55"/>
      <c r="H20" s="51">
        <f>C20</f>
        <v>0.45833333333333331</v>
      </c>
      <c r="I20" s="52" t="s">
        <v>1</v>
      </c>
      <c r="J20" s="53">
        <f>H20+TIME(0,5,0)</f>
        <v>0.46180555555555552</v>
      </c>
      <c r="K20" s="76">
        <v>1400</v>
      </c>
      <c r="L20" s="55"/>
      <c r="M20" s="51">
        <f>H20</f>
        <v>0.45833333333333331</v>
      </c>
      <c r="N20" s="52" t="s">
        <v>1</v>
      </c>
      <c r="O20" s="56">
        <f>M20+TIME(0,5,0)</f>
        <v>0.46180555555555552</v>
      </c>
      <c r="P20" s="79">
        <f>F20-K20</f>
        <v>0</v>
      </c>
      <c r="Q20" s="225" t="s">
        <v>11</v>
      </c>
    </row>
    <row r="21" spans="1:17" ht="27" customHeight="1" x14ac:dyDescent="0.45">
      <c r="A21" s="48"/>
      <c r="B21" s="228"/>
      <c r="C21" s="58">
        <f>E20</f>
        <v>0.46180555555555552</v>
      </c>
      <c r="D21" s="59" t="s">
        <v>1</v>
      </c>
      <c r="E21" s="60">
        <f>C21+TIME(0,5,0)</f>
        <v>0.46527777777777773</v>
      </c>
      <c r="F21" s="83">
        <v>1400</v>
      </c>
      <c r="G21" s="48"/>
      <c r="H21" s="58">
        <f>J20</f>
        <v>0.46180555555555552</v>
      </c>
      <c r="I21" s="59" t="s">
        <v>1</v>
      </c>
      <c r="J21" s="60">
        <f>H21+TIME(0,5,0)</f>
        <v>0.46527777777777773</v>
      </c>
      <c r="K21" s="83">
        <v>1400</v>
      </c>
      <c r="L21" s="48"/>
      <c r="M21" s="58">
        <f>O20</f>
        <v>0.46180555555555552</v>
      </c>
      <c r="N21" s="59" t="s">
        <v>1</v>
      </c>
      <c r="O21" s="61">
        <f>M21+TIME(0,5,0)</f>
        <v>0.46527777777777773</v>
      </c>
      <c r="P21" s="81">
        <f t="shared" ref="P21:P33" si="0">F21-K21</f>
        <v>0</v>
      </c>
      <c r="Q21" s="226"/>
    </row>
    <row r="22" spans="1:17" ht="27" customHeight="1" x14ac:dyDescent="0.45">
      <c r="A22" s="48"/>
      <c r="B22" s="228"/>
      <c r="C22" s="58">
        <f t="shared" ref="C22:C37" si="1">E21</f>
        <v>0.46527777777777773</v>
      </c>
      <c r="D22" s="59" t="s">
        <v>1</v>
      </c>
      <c r="E22" s="60">
        <f t="shared" ref="E22:E37" si="2">C22+TIME(0,5,0)</f>
        <v>0.46874999999999994</v>
      </c>
      <c r="F22" s="77" t="s">
        <v>13</v>
      </c>
      <c r="G22" s="55"/>
      <c r="H22" s="58">
        <f t="shared" ref="H22:H37" si="3">J21</f>
        <v>0.46527777777777773</v>
      </c>
      <c r="I22" s="59" t="s">
        <v>1</v>
      </c>
      <c r="J22" s="60">
        <f t="shared" ref="J22:J37" si="4">H22+TIME(0,5,0)</f>
        <v>0.46874999999999994</v>
      </c>
      <c r="K22" s="77" t="s">
        <v>13</v>
      </c>
      <c r="L22" s="55"/>
      <c r="M22" s="58">
        <f t="shared" ref="M22:M37" si="5">O21</f>
        <v>0.46527777777777773</v>
      </c>
      <c r="N22" s="59" t="s">
        <v>1</v>
      </c>
      <c r="O22" s="61">
        <f t="shared" ref="O22:O37" si="6">M22+TIME(0,5,0)</f>
        <v>0.46874999999999994</v>
      </c>
      <c r="P22" s="64" t="s">
        <v>13</v>
      </c>
      <c r="Q22" s="226"/>
    </row>
    <row r="23" spans="1:17" ht="27" customHeight="1" x14ac:dyDescent="0.45">
      <c r="B23" s="228"/>
      <c r="C23" s="58">
        <f t="shared" si="1"/>
        <v>0.46874999999999994</v>
      </c>
      <c r="D23" s="59" t="s">
        <v>1</v>
      </c>
      <c r="E23" s="60">
        <f t="shared" si="2"/>
        <v>0.47222222222222215</v>
      </c>
      <c r="F23" s="77" t="s">
        <v>13</v>
      </c>
      <c r="H23" s="58">
        <f t="shared" si="3"/>
        <v>0.46874999999999994</v>
      </c>
      <c r="I23" s="59" t="s">
        <v>1</v>
      </c>
      <c r="J23" s="60">
        <f t="shared" si="4"/>
        <v>0.47222222222222215</v>
      </c>
      <c r="K23" s="77" t="s">
        <v>13</v>
      </c>
      <c r="M23" s="58">
        <f t="shared" si="5"/>
        <v>0.46874999999999994</v>
      </c>
      <c r="N23" s="59" t="s">
        <v>1</v>
      </c>
      <c r="O23" s="61">
        <f t="shared" si="6"/>
        <v>0.47222222222222215</v>
      </c>
      <c r="P23" s="64" t="s">
        <v>13</v>
      </c>
      <c r="Q23" s="226"/>
    </row>
    <row r="24" spans="1:17" ht="27" customHeight="1" x14ac:dyDescent="0.45">
      <c r="B24" s="228"/>
      <c r="C24" s="58">
        <f t="shared" si="1"/>
        <v>0.47222222222222215</v>
      </c>
      <c r="D24" s="59" t="s">
        <v>1</v>
      </c>
      <c r="E24" s="60">
        <f t="shared" si="2"/>
        <v>0.47569444444444436</v>
      </c>
      <c r="F24" s="77" t="s">
        <v>13</v>
      </c>
      <c r="H24" s="58">
        <f t="shared" si="3"/>
        <v>0.47222222222222215</v>
      </c>
      <c r="I24" s="59" t="s">
        <v>1</v>
      </c>
      <c r="J24" s="60">
        <f t="shared" si="4"/>
        <v>0.47569444444444436</v>
      </c>
      <c r="K24" s="77" t="s">
        <v>13</v>
      </c>
      <c r="M24" s="58">
        <f t="shared" si="5"/>
        <v>0.47222222222222215</v>
      </c>
      <c r="N24" s="59" t="s">
        <v>1</v>
      </c>
      <c r="O24" s="61">
        <f t="shared" si="6"/>
        <v>0.47569444444444436</v>
      </c>
      <c r="P24" s="64" t="s">
        <v>13</v>
      </c>
      <c r="Q24" s="226"/>
    </row>
    <row r="25" spans="1:17" ht="27" customHeight="1" x14ac:dyDescent="0.45">
      <c r="B25" s="228"/>
      <c r="C25" s="58">
        <f t="shared" si="1"/>
        <v>0.47569444444444436</v>
      </c>
      <c r="D25" s="59" t="s">
        <v>1</v>
      </c>
      <c r="E25" s="60">
        <f t="shared" si="2"/>
        <v>0.47916666666666657</v>
      </c>
      <c r="F25" s="65"/>
      <c r="H25" s="58">
        <f t="shared" si="3"/>
        <v>0.47569444444444436</v>
      </c>
      <c r="I25" s="59" t="s">
        <v>1</v>
      </c>
      <c r="J25" s="60">
        <f t="shared" si="4"/>
        <v>0.47916666666666657</v>
      </c>
      <c r="K25" s="65"/>
      <c r="M25" s="58">
        <f t="shared" si="5"/>
        <v>0.47569444444444436</v>
      </c>
      <c r="N25" s="59" t="s">
        <v>1</v>
      </c>
      <c r="O25" s="61">
        <f t="shared" si="6"/>
        <v>0.47916666666666657</v>
      </c>
      <c r="P25" s="81"/>
      <c r="Q25" s="226"/>
    </row>
    <row r="26" spans="1:17" ht="27" customHeight="1" x14ac:dyDescent="0.45">
      <c r="B26" s="228"/>
      <c r="C26" s="58">
        <f t="shared" si="1"/>
        <v>0.47916666666666657</v>
      </c>
      <c r="D26" s="59" t="s">
        <v>1</v>
      </c>
      <c r="E26" s="60">
        <f t="shared" si="2"/>
        <v>0.48263888888888878</v>
      </c>
      <c r="F26" s="65"/>
      <c r="H26" s="58">
        <f t="shared" si="3"/>
        <v>0.47916666666666657</v>
      </c>
      <c r="I26" s="59" t="s">
        <v>1</v>
      </c>
      <c r="J26" s="60">
        <f t="shared" si="4"/>
        <v>0.48263888888888878</v>
      </c>
      <c r="K26" s="65"/>
      <c r="M26" s="58">
        <f t="shared" si="5"/>
        <v>0.47916666666666657</v>
      </c>
      <c r="N26" s="59" t="s">
        <v>1</v>
      </c>
      <c r="O26" s="61">
        <f t="shared" si="6"/>
        <v>0.48263888888888878</v>
      </c>
      <c r="P26" s="81"/>
      <c r="Q26" s="226"/>
    </row>
    <row r="27" spans="1:17" ht="27" customHeight="1" x14ac:dyDescent="0.45">
      <c r="B27" s="228"/>
      <c r="C27" s="58">
        <f t="shared" si="1"/>
        <v>0.48263888888888878</v>
      </c>
      <c r="D27" s="59" t="s">
        <v>1</v>
      </c>
      <c r="E27" s="60">
        <f t="shared" si="2"/>
        <v>0.48611111111111099</v>
      </c>
      <c r="F27" s="65"/>
      <c r="H27" s="58">
        <f t="shared" si="3"/>
        <v>0.48263888888888878</v>
      </c>
      <c r="I27" s="59" t="s">
        <v>1</v>
      </c>
      <c r="J27" s="60">
        <f t="shared" si="4"/>
        <v>0.48611111111111099</v>
      </c>
      <c r="K27" s="65"/>
      <c r="M27" s="58">
        <f t="shared" si="5"/>
        <v>0.48263888888888878</v>
      </c>
      <c r="N27" s="59" t="s">
        <v>1</v>
      </c>
      <c r="O27" s="61">
        <f t="shared" si="6"/>
        <v>0.48611111111111099</v>
      </c>
      <c r="P27" s="81"/>
      <c r="Q27" s="226"/>
    </row>
    <row r="28" spans="1:17" ht="27" customHeight="1" x14ac:dyDescent="0.45">
      <c r="B28" s="228"/>
      <c r="C28" s="58">
        <f t="shared" si="1"/>
        <v>0.48611111111111099</v>
      </c>
      <c r="D28" s="59" t="s">
        <v>1</v>
      </c>
      <c r="E28" s="60">
        <f t="shared" si="2"/>
        <v>0.4895833333333332</v>
      </c>
      <c r="F28" s="65"/>
      <c r="H28" s="58">
        <f t="shared" si="3"/>
        <v>0.48611111111111099</v>
      </c>
      <c r="I28" s="59" t="s">
        <v>1</v>
      </c>
      <c r="J28" s="60">
        <f t="shared" si="4"/>
        <v>0.4895833333333332</v>
      </c>
      <c r="K28" s="65"/>
      <c r="M28" s="58">
        <f t="shared" si="5"/>
        <v>0.48611111111111099</v>
      </c>
      <c r="N28" s="59" t="s">
        <v>1</v>
      </c>
      <c r="O28" s="61">
        <f t="shared" si="6"/>
        <v>0.4895833333333332</v>
      </c>
      <c r="P28" s="81"/>
      <c r="Q28" s="226"/>
    </row>
    <row r="29" spans="1:17" ht="27" customHeight="1" x14ac:dyDescent="0.45">
      <c r="B29" s="228"/>
      <c r="C29" s="58">
        <f t="shared" si="1"/>
        <v>0.4895833333333332</v>
      </c>
      <c r="D29" s="59" t="s">
        <v>1</v>
      </c>
      <c r="E29" s="60">
        <f t="shared" si="2"/>
        <v>0.49305555555555541</v>
      </c>
      <c r="F29" s="65"/>
      <c r="H29" s="58">
        <f t="shared" si="3"/>
        <v>0.4895833333333332</v>
      </c>
      <c r="I29" s="59" t="s">
        <v>1</v>
      </c>
      <c r="J29" s="60">
        <f t="shared" si="4"/>
        <v>0.49305555555555541</v>
      </c>
      <c r="K29" s="65"/>
      <c r="M29" s="58">
        <f t="shared" si="5"/>
        <v>0.4895833333333332</v>
      </c>
      <c r="N29" s="59" t="s">
        <v>1</v>
      </c>
      <c r="O29" s="61">
        <f t="shared" si="6"/>
        <v>0.49305555555555541</v>
      </c>
      <c r="P29" s="81"/>
      <c r="Q29" s="226"/>
    </row>
    <row r="30" spans="1:17" ht="27" customHeight="1" x14ac:dyDescent="0.45">
      <c r="B30" s="228"/>
      <c r="C30" s="58">
        <f t="shared" si="1"/>
        <v>0.49305555555555541</v>
      </c>
      <c r="D30" s="59" t="s">
        <v>1</v>
      </c>
      <c r="E30" s="60">
        <f t="shared" si="2"/>
        <v>0.49652777777777762</v>
      </c>
      <c r="F30" s="65"/>
      <c r="H30" s="58">
        <f t="shared" si="3"/>
        <v>0.49305555555555541</v>
      </c>
      <c r="I30" s="59" t="s">
        <v>1</v>
      </c>
      <c r="J30" s="60">
        <f t="shared" si="4"/>
        <v>0.49652777777777762</v>
      </c>
      <c r="K30" s="65"/>
      <c r="M30" s="58">
        <f t="shared" si="5"/>
        <v>0.49305555555555541</v>
      </c>
      <c r="N30" s="59" t="s">
        <v>1</v>
      </c>
      <c r="O30" s="61">
        <f t="shared" si="6"/>
        <v>0.49652777777777762</v>
      </c>
      <c r="P30" s="81"/>
      <c r="Q30" s="226"/>
    </row>
    <row r="31" spans="1:17" ht="27" customHeight="1" x14ac:dyDescent="0.45">
      <c r="B31" s="229"/>
      <c r="C31" s="66">
        <f t="shared" si="1"/>
        <v>0.49652777777777762</v>
      </c>
      <c r="D31" s="67" t="s">
        <v>1</v>
      </c>
      <c r="E31" s="68">
        <f t="shared" si="2"/>
        <v>0.49999999999999983</v>
      </c>
      <c r="F31" s="69"/>
      <c r="H31" s="66">
        <f t="shared" si="3"/>
        <v>0.49652777777777762</v>
      </c>
      <c r="I31" s="67" t="s">
        <v>1</v>
      </c>
      <c r="J31" s="68">
        <f t="shared" si="4"/>
        <v>0.49999999999999983</v>
      </c>
      <c r="K31" s="69"/>
      <c r="M31" s="66">
        <f t="shared" si="5"/>
        <v>0.49652777777777762</v>
      </c>
      <c r="N31" s="67" t="s">
        <v>1</v>
      </c>
      <c r="O31" s="70">
        <f t="shared" si="6"/>
        <v>0.49999999999999983</v>
      </c>
      <c r="P31" s="82"/>
      <c r="Q31" s="227"/>
    </row>
    <row r="32" spans="1:17" ht="27" customHeight="1" x14ac:dyDescent="0.45">
      <c r="B32" s="173" t="s">
        <v>57</v>
      </c>
      <c r="C32" s="72">
        <f t="shared" si="1"/>
        <v>0.49999999999999983</v>
      </c>
      <c r="D32" s="73" t="s">
        <v>1</v>
      </c>
      <c r="E32" s="74">
        <f t="shared" si="2"/>
        <v>0.5034722222222221</v>
      </c>
      <c r="F32" s="76">
        <v>1400</v>
      </c>
      <c r="H32" s="72">
        <f t="shared" si="3"/>
        <v>0.49999999999999983</v>
      </c>
      <c r="I32" s="73" t="s">
        <v>1</v>
      </c>
      <c r="J32" s="74">
        <f t="shared" si="4"/>
        <v>0.5034722222222221</v>
      </c>
      <c r="K32" s="76">
        <v>400</v>
      </c>
      <c r="M32" s="72">
        <f t="shared" si="5"/>
        <v>0.49999999999999983</v>
      </c>
      <c r="N32" s="73" t="s">
        <v>1</v>
      </c>
      <c r="O32" s="75">
        <f t="shared" si="6"/>
        <v>0.5034722222222221</v>
      </c>
      <c r="P32" s="57">
        <f t="shared" si="0"/>
        <v>1000</v>
      </c>
      <c r="Q32" s="76">
        <v>1000</v>
      </c>
    </row>
    <row r="33" spans="2:17" ht="27" customHeight="1" x14ac:dyDescent="0.45">
      <c r="B33" s="173"/>
      <c r="C33" s="58">
        <f t="shared" si="1"/>
        <v>0.5034722222222221</v>
      </c>
      <c r="D33" s="59" t="s">
        <v>1</v>
      </c>
      <c r="E33" s="60">
        <f t="shared" si="2"/>
        <v>0.50694444444444431</v>
      </c>
      <c r="F33" s="83">
        <v>1400</v>
      </c>
      <c r="H33" s="58">
        <f t="shared" si="3"/>
        <v>0.5034722222222221</v>
      </c>
      <c r="I33" s="59" t="s">
        <v>1</v>
      </c>
      <c r="J33" s="60">
        <f t="shared" si="4"/>
        <v>0.50694444444444431</v>
      </c>
      <c r="K33" s="83">
        <v>400</v>
      </c>
      <c r="M33" s="58">
        <f t="shared" si="5"/>
        <v>0.5034722222222221</v>
      </c>
      <c r="N33" s="59" t="s">
        <v>1</v>
      </c>
      <c r="O33" s="61">
        <f t="shared" si="6"/>
        <v>0.50694444444444431</v>
      </c>
      <c r="P33" s="62">
        <f t="shared" si="0"/>
        <v>1000</v>
      </c>
      <c r="Q33" s="83">
        <v>1000</v>
      </c>
    </row>
    <row r="34" spans="2:17" ht="27" customHeight="1" x14ac:dyDescent="0.45">
      <c r="B34" s="173"/>
      <c r="C34" s="58">
        <f t="shared" si="1"/>
        <v>0.50694444444444431</v>
      </c>
      <c r="D34" s="59" t="s">
        <v>1</v>
      </c>
      <c r="E34" s="60">
        <f t="shared" si="2"/>
        <v>0.51041666666666652</v>
      </c>
      <c r="F34" s="77" t="s">
        <v>13</v>
      </c>
      <c r="H34" s="58">
        <f t="shared" si="3"/>
        <v>0.50694444444444431</v>
      </c>
      <c r="I34" s="59" t="s">
        <v>1</v>
      </c>
      <c r="J34" s="60">
        <f t="shared" si="4"/>
        <v>0.51041666666666652</v>
      </c>
      <c r="K34" s="77" t="s">
        <v>13</v>
      </c>
      <c r="M34" s="58">
        <f t="shared" si="5"/>
        <v>0.50694444444444431</v>
      </c>
      <c r="N34" s="59" t="s">
        <v>1</v>
      </c>
      <c r="O34" s="61">
        <f t="shared" si="6"/>
        <v>0.51041666666666652</v>
      </c>
      <c r="P34" s="64" t="s">
        <v>13</v>
      </c>
      <c r="Q34" s="77" t="s">
        <v>13</v>
      </c>
    </row>
    <row r="35" spans="2:17" ht="27" customHeight="1" x14ac:dyDescent="0.45">
      <c r="B35" s="173"/>
      <c r="C35" s="58">
        <f t="shared" si="1"/>
        <v>0.51041666666666652</v>
      </c>
      <c r="D35" s="59" t="s">
        <v>1</v>
      </c>
      <c r="E35" s="60">
        <f t="shared" si="2"/>
        <v>0.51388888888888873</v>
      </c>
      <c r="F35" s="77" t="s">
        <v>13</v>
      </c>
      <c r="H35" s="58">
        <f t="shared" si="3"/>
        <v>0.51041666666666652</v>
      </c>
      <c r="I35" s="59" t="s">
        <v>1</v>
      </c>
      <c r="J35" s="60">
        <f t="shared" si="4"/>
        <v>0.51388888888888873</v>
      </c>
      <c r="K35" s="77" t="s">
        <v>13</v>
      </c>
      <c r="M35" s="58">
        <f t="shared" si="5"/>
        <v>0.51041666666666652</v>
      </c>
      <c r="N35" s="59" t="s">
        <v>1</v>
      </c>
      <c r="O35" s="61">
        <f t="shared" si="6"/>
        <v>0.51388888888888873</v>
      </c>
      <c r="P35" s="64" t="s">
        <v>13</v>
      </c>
      <c r="Q35" s="77" t="s">
        <v>13</v>
      </c>
    </row>
    <row r="36" spans="2:17" ht="27" customHeight="1" x14ac:dyDescent="0.45">
      <c r="B36" s="173"/>
      <c r="C36" s="58">
        <f t="shared" si="1"/>
        <v>0.51388888888888873</v>
      </c>
      <c r="D36" s="59" t="s">
        <v>1</v>
      </c>
      <c r="E36" s="60">
        <f t="shared" si="2"/>
        <v>0.51736111111111094</v>
      </c>
      <c r="F36" s="77" t="s">
        <v>13</v>
      </c>
      <c r="H36" s="58">
        <f t="shared" si="3"/>
        <v>0.51388888888888873</v>
      </c>
      <c r="I36" s="59" t="s">
        <v>1</v>
      </c>
      <c r="J36" s="60">
        <f t="shared" si="4"/>
        <v>0.51736111111111094</v>
      </c>
      <c r="K36" s="77" t="s">
        <v>13</v>
      </c>
      <c r="M36" s="58">
        <f t="shared" si="5"/>
        <v>0.51388888888888873</v>
      </c>
      <c r="N36" s="59" t="s">
        <v>1</v>
      </c>
      <c r="O36" s="61">
        <f t="shared" si="6"/>
        <v>0.51736111111111094</v>
      </c>
      <c r="P36" s="64" t="s">
        <v>13</v>
      </c>
      <c r="Q36" s="77" t="s">
        <v>13</v>
      </c>
    </row>
    <row r="37" spans="2:17" ht="27" customHeight="1" x14ac:dyDescent="0.45">
      <c r="B37" s="173"/>
      <c r="C37" s="66">
        <f t="shared" si="1"/>
        <v>0.51736111111111094</v>
      </c>
      <c r="D37" s="67" t="s">
        <v>1</v>
      </c>
      <c r="E37" s="68">
        <f t="shared" si="2"/>
        <v>0.52083333333333315</v>
      </c>
      <c r="F37" s="69"/>
      <c r="H37" s="66">
        <f t="shared" si="3"/>
        <v>0.51736111111111094</v>
      </c>
      <c r="I37" s="67" t="s">
        <v>1</v>
      </c>
      <c r="J37" s="68">
        <f t="shared" si="4"/>
        <v>0.52083333333333315</v>
      </c>
      <c r="K37" s="69"/>
      <c r="M37" s="66">
        <f t="shared" si="5"/>
        <v>0.51736111111111094</v>
      </c>
      <c r="N37" s="67" t="s">
        <v>1</v>
      </c>
      <c r="O37" s="70">
        <f t="shared" si="6"/>
        <v>0.52083333333333315</v>
      </c>
      <c r="P37" s="71"/>
      <c r="Q37" s="69"/>
    </row>
  </sheetData>
  <mergeCells count="21">
    <mergeCell ref="B11:D11"/>
    <mergeCell ref="E11:G11"/>
    <mergeCell ref="B5:D5"/>
    <mergeCell ref="E5:G5"/>
    <mergeCell ref="B6:D6"/>
    <mergeCell ref="E6:G6"/>
    <mergeCell ref="B7:D7"/>
    <mergeCell ref="E7:G7"/>
    <mergeCell ref="B8:D8"/>
    <mergeCell ref="E8:G8"/>
    <mergeCell ref="B9:D9"/>
    <mergeCell ref="B10:D10"/>
    <mergeCell ref="E10:G10"/>
    <mergeCell ref="Q20:Q31"/>
    <mergeCell ref="B32:B37"/>
    <mergeCell ref="B12:D12"/>
    <mergeCell ref="E12:G12"/>
    <mergeCell ref="B19:E19"/>
    <mergeCell ref="H19:J19"/>
    <mergeCell ref="M19:O19"/>
    <mergeCell ref="B20:B31"/>
  </mergeCells>
  <phoneticPr fontId="1"/>
  <pageMargins left="0.39370078740157483" right="0.39370078740157483" top="0.74803149606299213" bottom="0.74803149606299213" header="0.31496062992125984" footer="0.31496062992125984"/>
  <pageSetup paperSize="9" scale="5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84C0-73C3-42DB-9528-148D5DFF86BA}">
  <dimension ref="B2:Q38"/>
  <sheetViews>
    <sheetView showGridLines="0" view="pageBreakPreview" zoomScale="70" zoomScaleNormal="85" zoomScaleSheetLayoutView="70" workbookViewId="0"/>
  </sheetViews>
  <sheetFormatPr defaultColWidth="8.59765625" defaultRowHeight="18" x14ac:dyDescent="0.45"/>
  <cols>
    <col min="1" max="1" width="2.19921875" style="22" customWidth="1"/>
    <col min="2" max="2" width="3.5" style="22" customWidth="1"/>
    <col min="3" max="4" width="8.59765625" style="22" customWidth="1"/>
    <col min="5" max="17" width="8.59765625" style="22"/>
    <col min="18" max="18" width="8.59765625" style="22" customWidth="1"/>
    <col min="19" max="16384" width="8.59765625" style="22"/>
  </cols>
  <sheetData>
    <row r="2" spans="2:7" x14ac:dyDescent="0.45">
      <c r="B2" s="22" t="s">
        <v>32</v>
      </c>
    </row>
    <row r="3" spans="2:7" ht="21.6" x14ac:dyDescent="0.45">
      <c r="B3" s="105" t="s">
        <v>62</v>
      </c>
    </row>
    <row r="5" spans="2:7" x14ac:dyDescent="0.45">
      <c r="B5" s="189" t="s">
        <v>0</v>
      </c>
      <c r="C5" s="190"/>
      <c r="D5" s="191"/>
      <c r="E5" s="181"/>
      <c r="F5" s="181"/>
      <c r="G5" s="181"/>
    </row>
    <row r="6" spans="2:7" x14ac:dyDescent="0.45">
      <c r="B6" s="189" t="s">
        <v>3</v>
      </c>
      <c r="C6" s="190"/>
      <c r="D6" s="191"/>
      <c r="E6" s="181"/>
      <c r="F6" s="181"/>
      <c r="G6" s="181"/>
    </row>
    <row r="7" spans="2:7" x14ac:dyDescent="0.45">
      <c r="B7" s="182" t="s">
        <v>22</v>
      </c>
      <c r="C7" s="183"/>
      <c r="D7" s="184"/>
      <c r="E7" s="181"/>
      <c r="F7" s="181"/>
      <c r="G7" s="181"/>
    </row>
    <row r="8" spans="2:7" x14ac:dyDescent="0.45">
      <c r="B8" s="182" t="s">
        <v>5</v>
      </c>
      <c r="C8" s="183"/>
      <c r="D8" s="184"/>
      <c r="E8" s="185"/>
      <c r="F8" s="186"/>
      <c r="G8" s="187"/>
    </row>
    <row r="9" spans="2:7" x14ac:dyDescent="0.45">
      <c r="B9" s="189" t="s">
        <v>7</v>
      </c>
      <c r="C9" s="190"/>
      <c r="D9" s="191"/>
      <c r="E9" s="121"/>
      <c r="F9" s="120" t="s">
        <v>1</v>
      </c>
      <c r="G9" s="21">
        <f>E9+TIME(1,30,0)</f>
        <v>6.25E-2</v>
      </c>
    </row>
    <row r="10" spans="2:7" x14ac:dyDescent="0.45">
      <c r="B10" s="189" t="s">
        <v>33</v>
      </c>
      <c r="C10" s="190"/>
      <c r="D10" s="191"/>
      <c r="E10" s="181"/>
      <c r="F10" s="181"/>
      <c r="G10" s="181"/>
    </row>
    <row r="11" spans="2:7" x14ac:dyDescent="0.45">
      <c r="B11" s="189" t="s">
        <v>34</v>
      </c>
      <c r="C11" s="190"/>
      <c r="D11" s="191"/>
      <c r="E11" s="181"/>
      <c r="F11" s="181"/>
      <c r="G11" s="181"/>
    </row>
    <row r="12" spans="2:7" x14ac:dyDescent="0.45">
      <c r="B12" s="180" t="s">
        <v>35</v>
      </c>
      <c r="C12" s="180"/>
      <c r="D12" s="180"/>
      <c r="E12" s="181"/>
      <c r="F12" s="181"/>
      <c r="G12" s="181"/>
    </row>
    <row r="13" spans="2:7" x14ac:dyDescent="0.45">
      <c r="B13" s="47" t="s">
        <v>9</v>
      </c>
      <c r="C13" s="48"/>
      <c r="D13" s="48"/>
      <c r="E13" s="78"/>
      <c r="F13" s="78"/>
      <c r="G13" s="78"/>
    </row>
    <row r="14" spans="2:7" x14ac:dyDescent="0.45">
      <c r="B14" s="22" t="s">
        <v>36</v>
      </c>
      <c r="C14" s="48"/>
      <c r="D14" s="48"/>
    </row>
    <row r="15" spans="2:7" x14ac:dyDescent="0.45">
      <c r="B15" s="30" t="s">
        <v>63</v>
      </c>
      <c r="C15" s="48"/>
      <c r="D15" s="48"/>
    </row>
    <row r="16" spans="2:7" x14ac:dyDescent="0.45">
      <c r="B16" s="30"/>
      <c r="C16" s="48"/>
      <c r="D16" s="48"/>
    </row>
    <row r="18" spans="2:17" x14ac:dyDescent="0.45">
      <c r="B18" s="22" t="s">
        <v>24</v>
      </c>
      <c r="H18" s="22" t="s">
        <v>25</v>
      </c>
      <c r="M18" s="22" t="s">
        <v>26</v>
      </c>
    </row>
    <row r="19" spans="2:17" ht="54" x14ac:dyDescent="0.45">
      <c r="B19" s="180" t="s">
        <v>2</v>
      </c>
      <c r="C19" s="180"/>
      <c r="D19" s="180"/>
      <c r="E19" s="180"/>
      <c r="F19" s="49" t="s">
        <v>27</v>
      </c>
      <c r="G19" s="48"/>
      <c r="H19" s="189" t="s">
        <v>2</v>
      </c>
      <c r="I19" s="190"/>
      <c r="J19" s="191"/>
      <c r="K19" s="49" t="s">
        <v>28</v>
      </c>
      <c r="L19" s="48"/>
      <c r="M19" s="189" t="s">
        <v>2</v>
      </c>
      <c r="N19" s="190"/>
      <c r="O19" s="191"/>
      <c r="P19" s="50" t="s">
        <v>29</v>
      </c>
      <c r="Q19" s="25" t="s">
        <v>30</v>
      </c>
    </row>
    <row r="20" spans="2:17" s="48" customFormat="1" ht="27" customHeight="1" x14ac:dyDescent="0.45">
      <c r="B20" s="174" t="s">
        <v>8</v>
      </c>
      <c r="C20" s="51">
        <f>E9</f>
        <v>0</v>
      </c>
      <c r="D20" s="52" t="s">
        <v>1</v>
      </c>
      <c r="E20" s="53">
        <f>C20+TIME(0,5,0)</f>
        <v>3.472222222222222E-3</v>
      </c>
      <c r="F20" s="54"/>
      <c r="G20" s="55"/>
      <c r="H20" s="51">
        <f>C20</f>
        <v>0</v>
      </c>
      <c r="I20" s="52" t="s">
        <v>1</v>
      </c>
      <c r="J20" s="53">
        <f>H20+TIME(0,5,0)</f>
        <v>3.472222222222222E-3</v>
      </c>
      <c r="K20" s="54"/>
      <c r="L20" s="55"/>
      <c r="M20" s="51">
        <f>H20</f>
        <v>0</v>
      </c>
      <c r="N20" s="52" t="s">
        <v>1</v>
      </c>
      <c r="O20" s="56">
        <f>M20+TIME(0,5,0)</f>
        <v>3.472222222222222E-3</v>
      </c>
      <c r="P20" s="57" t="str">
        <f>IF(F20="","",(F20-K20))</f>
        <v/>
      </c>
      <c r="Q20" s="225" t="s">
        <v>11</v>
      </c>
    </row>
    <row r="21" spans="2:17" s="48" customFormat="1" ht="27" customHeight="1" x14ac:dyDescent="0.45">
      <c r="B21" s="228"/>
      <c r="C21" s="58">
        <f>E20</f>
        <v>3.472222222222222E-3</v>
      </c>
      <c r="D21" s="59" t="s">
        <v>1</v>
      </c>
      <c r="E21" s="60">
        <f>C21+TIME(0,5,0)</f>
        <v>6.9444444444444441E-3</v>
      </c>
      <c r="F21" s="80"/>
      <c r="H21" s="58">
        <f>J20</f>
        <v>3.472222222222222E-3</v>
      </c>
      <c r="I21" s="59" t="s">
        <v>1</v>
      </c>
      <c r="J21" s="60">
        <f>H21+TIME(0,5,0)</f>
        <v>6.9444444444444441E-3</v>
      </c>
      <c r="K21" s="80"/>
      <c r="M21" s="58">
        <f>O20</f>
        <v>3.472222222222222E-3</v>
      </c>
      <c r="N21" s="59" t="s">
        <v>1</v>
      </c>
      <c r="O21" s="61">
        <f>M21+TIME(0,5,0)</f>
        <v>6.9444444444444441E-3</v>
      </c>
      <c r="P21" s="152" t="str">
        <f t="shared" ref="P21:P37" si="0">IF(F21="","",(F21-K21))</f>
        <v/>
      </c>
      <c r="Q21" s="226"/>
    </row>
    <row r="22" spans="2:17" s="48" customFormat="1" ht="27" customHeight="1" x14ac:dyDescent="0.45">
      <c r="B22" s="228"/>
      <c r="C22" s="58">
        <f t="shared" ref="C22:C37" si="1">E21</f>
        <v>6.9444444444444441E-3</v>
      </c>
      <c r="D22" s="59" t="s">
        <v>1</v>
      </c>
      <c r="E22" s="60">
        <f t="shared" ref="E22:E37" si="2">C22+TIME(0,5,0)</f>
        <v>1.0416666666666666E-2</v>
      </c>
      <c r="F22" s="63"/>
      <c r="G22" s="55"/>
      <c r="H22" s="58">
        <f t="shared" ref="H22:H37" si="3">J21</f>
        <v>6.9444444444444441E-3</v>
      </c>
      <c r="I22" s="59" t="s">
        <v>1</v>
      </c>
      <c r="J22" s="60">
        <f t="shared" ref="J22:J37" si="4">H22+TIME(0,5,0)</f>
        <v>1.0416666666666666E-2</v>
      </c>
      <c r="K22" s="63"/>
      <c r="L22" s="55"/>
      <c r="M22" s="58">
        <f t="shared" ref="M22:M37" si="5">O21</f>
        <v>6.9444444444444441E-3</v>
      </c>
      <c r="N22" s="59" t="s">
        <v>1</v>
      </c>
      <c r="O22" s="61">
        <f t="shared" ref="O22:O37" si="6">M22+TIME(0,5,0)</f>
        <v>1.0416666666666666E-2</v>
      </c>
      <c r="P22" s="153" t="str">
        <f t="shared" si="0"/>
        <v/>
      </c>
      <c r="Q22" s="226"/>
    </row>
    <row r="23" spans="2:17" ht="27" customHeight="1" x14ac:dyDescent="0.45">
      <c r="B23" s="228"/>
      <c r="C23" s="58">
        <f t="shared" si="1"/>
        <v>1.0416666666666666E-2</v>
      </c>
      <c r="D23" s="59" t="s">
        <v>1</v>
      </c>
      <c r="E23" s="60">
        <f t="shared" si="2"/>
        <v>1.3888888888888888E-2</v>
      </c>
      <c r="F23" s="63"/>
      <c r="H23" s="58">
        <f t="shared" si="3"/>
        <v>1.0416666666666666E-2</v>
      </c>
      <c r="I23" s="59" t="s">
        <v>1</v>
      </c>
      <c r="J23" s="60">
        <f t="shared" si="4"/>
        <v>1.3888888888888888E-2</v>
      </c>
      <c r="K23" s="63"/>
      <c r="M23" s="58">
        <f t="shared" si="5"/>
        <v>1.0416666666666666E-2</v>
      </c>
      <c r="N23" s="59" t="s">
        <v>1</v>
      </c>
      <c r="O23" s="61">
        <f t="shared" si="6"/>
        <v>1.3888888888888888E-2</v>
      </c>
      <c r="P23" s="153" t="str">
        <f t="shared" si="0"/>
        <v/>
      </c>
      <c r="Q23" s="226"/>
    </row>
    <row r="24" spans="2:17" ht="27" customHeight="1" x14ac:dyDescent="0.45">
      <c r="B24" s="228"/>
      <c r="C24" s="58">
        <f t="shared" si="1"/>
        <v>1.3888888888888888E-2</v>
      </c>
      <c r="D24" s="59" t="s">
        <v>1</v>
      </c>
      <c r="E24" s="60">
        <f t="shared" si="2"/>
        <v>1.7361111111111112E-2</v>
      </c>
      <c r="F24" s="63"/>
      <c r="H24" s="58">
        <f t="shared" si="3"/>
        <v>1.3888888888888888E-2</v>
      </c>
      <c r="I24" s="59" t="s">
        <v>1</v>
      </c>
      <c r="J24" s="60">
        <f t="shared" si="4"/>
        <v>1.7361111111111112E-2</v>
      </c>
      <c r="K24" s="63"/>
      <c r="M24" s="58">
        <f t="shared" si="5"/>
        <v>1.3888888888888888E-2</v>
      </c>
      <c r="N24" s="59" t="s">
        <v>1</v>
      </c>
      <c r="O24" s="61">
        <f t="shared" si="6"/>
        <v>1.7361111111111112E-2</v>
      </c>
      <c r="P24" s="153" t="str">
        <f t="shared" si="0"/>
        <v/>
      </c>
      <c r="Q24" s="226"/>
    </row>
    <row r="25" spans="2:17" ht="27" customHeight="1" x14ac:dyDescent="0.45">
      <c r="B25" s="228"/>
      <c r="C25" s="58">
        <f t="shared" si="1"/>
        <v>1.7361111111111112E-2</v>
      </c>
      <c r="D25" s="59" t="s">
        <v>1</v>
      </c>
      <c r="E25" s="60">
        <f t="shared" si="2"/>
        <v>2.0833333333333336E-2</v>
      </c>
      <c r="F25" s="65"/>
      <c r="H25" s="58">
        <f t="shared" si="3"/>
        <v>1.7361111111111112E-2</v>
      </c>
      <c r="I25" s="59" t="s">
        <v>1</v>
      </c>
      <c r="J25" s="60">
        <f t="shared" si="4"/>
        <v>2.0833333333333336E-2</v>
      </c>
      <c r="K25" s="65"/>
      <c r="M25" s="58">
        <f t="shared" si="5"/>
        <v>1.7361111111111112E-2</v>
      </c>
      <c r="N25" s="59" t="s">
        <v>1</v>
      </c>
      <c r="O25" s="61">
        <f t="shared" si="6"/>
        <v>2.0833333333333336E-2</v>
      </c>
      <c r="P25" s="153" t="str">
        <f t="shared" si="0"/>
        <v/>
      </c>
      <c r="Q25" s="226"/>
    </row>
    <row r="26" spans="2:17" ht="27" customHeight="1" x14ac:dyDescent="0.45">
      <c r="B26" s="228"/>
      <c r="C26" s="58">
        <f t="shared" si="1"/>
        <v>2.0833333333333336E-2</v>
      </c>
      <c r="D26" s="59" t="s">
        <v>1</v>
      </c>
      <c r="E26" s="60">
        <f t="shared" si="2"/>
        <v>2.4305555555555559E-2</v>
      </c>
      <c r="F26" s="65"/>
      <c r="H26" s="58">
        <f t="shared" si="3"/>
        <v>2.0833333333333336E-2</v>
      </c>
      <c r="I26" s="59" t="s">
        <v>1</v>
      </c>
      <c r="J26" s="60">
        <f t="shared" si="4"/>
        <v>2.4305555555555559E-2</v>
      </c>
      <c r="K26" s="65"/>
      <c r="M26" s="58">
        <f t="shared" si="5"/>
        <v>2.0833333333333336E-2</v>
      </c>
      <c r="N26" s="59" t="s">
        <v>1</v>
      </c>
      <c r="O26" s="61">
        <f t="shared" si="6"/>
        <v>2.4305555555555559E-2</v>
      </c>
      <c r="P26" s="153" t="str">
        <f t="shared" si="0"/>
        <v/>
      </c>
      <c r="Q26" s="226"/>
    </row>
    <row r="27" spans="2:17" ht="27" customHeight="1" x14ac:dyDescent="0.45">
      <c r="B27" s="228"/>
      <c r="C27" s="58">
        <f t="shared" si="1"/>
        <v>2.4305555555555559E-2</v>
      </c>
      <c r="D27" s="59" t="s">
        <v>1</v>
      </c>
      <c r="E27" s="60">
        <f t="shared" si="2"/>
        <v>2.7777777777777783E-2</v>
      </c>
      <c r="F27" s="65"/>
      <c r="H27" s="58">
        <f t="shared" si="3"/>
        <v>2.4305555555555559E-2</v>
      </c>
      <c r="I27" s="59" t="s">
        <v>1</v>
      </c>
      <c r="J27" s="60">
        <f t="shared" si="4"/>
        <v>2.7777777777777783E-2</v>
      </c>
      <c r="K27" s="65"/>
      <c r="M27" s="58">
        <f t="shared" si="5"/>
        <v>2.4305555555555559E-2</v>
      </c>
      <c r="N27" s="59" t="s">
        <v>1</v>
      </c>
      <c r="O27" s="61">
        <f t="shared" si="6"/>
        <v>2.7777777777777783E-2</v>
      </c>
      <c r="P27" s="154" t="str">
        <f t="shared" si="0"/>
        <v/>
      </c>
      <c r="Q27" s="226"/>
    </row>
    <row r="28" spans="2:17" ht="27" customHeight="1" x14ac:dyDescent="0.45">
      <c r="B28" s="228"/>
      <c r="C28" s="58">
        <f t="shared" si="1"/>
        <v>2.7777777777777783E-2</v>
      </c>
      <c r="D28" s="59" t="s">
        <v>1</v>
      </c>
      <c r="E28" s="60">
        <f t="shared" si="2"/>
        <v>3.1250000000000007E-2</v>
      </c>
      <c r="F28" s="65"/>
      <c r="H28" s="58">
        <f t="shared" si="3"/>
        <v>2.7777777777777783E-2</v>
      </c>
      <c r="I28" s="59" t="s">
        <v>1</v>
      </c>
      <c r="J28" s="60">
        <f t="shared" si="4"/>
        <v>3.1250000000000007E-2</v>
      </c>
      <c r="K28" s="65"/>
      <c r="M28" s="58">
        <f t="shared" si="5"/>
        <v>2.7777777777777783E-2</v>
      </c>
      <c r="N28" s="59" t="s">
        <v>1</v>
      </c>
      <c r="O28" s="61">
        <f t="shared" si="6"/>
        <v>3.1250000000000007E-2</v>
      </c>
      <c r="P28" s="154" t="str">
        <f t="shared" si="0"/>
        <v/>
      </c>
      <c r="Q28" s="226"/>
    </row>
    <row r="29" spans="2:17" ht="27" customHeight="1" x14ac:dyDescent="0.45">
      <c r="B29" s="228"/>
      <c r="C29" s="58">
        <f t="shared" si="1"/>
        <v>3.1250000000000007E-2</v>
      </c>
      <c r="D29" s="59" t="s">
        <v>1</v>
      </c>
      <c r="E29" s="60">
        <f t="shared" si="2"/>
        <v>3.4722222222222231E-2</v>
      </c>
      <c r="F29" s="65"/>
      <c r="H29" s="58">
        <f t="shared" si="3"/>
        <v>3.1250000000000007E-2</v>
      </c>
      <c r="I29" s="59" t="s">
        <v>1</v>
      </c>
      <c r="J29" s="60">
        <f t="shared" si="4"/>
        <v>3.4722222222222231E-2</v>
      </c>
      <c r="K29" s="65"/>
      <c r="M29" s="58">
        <f t="shared" si="5"/>
        <v>3.1250000000000007E-2</v>
      </c>
      <c r="N29" s="59" t="s">
        <v>1</v>
      </c>
      <c r="O29" s="61">
        <f t="shared" si="6"/>
        <v>3.4722222222222231E-2</v>
      </c>
      <c r="P29" s="152" t="str">
        <f t="shared" si="0"/>
        <v/>
      </c>
      <c r="Q29" s="226"/>
    </row>
    <row r="30" spans="2:17" ht="27" customHeight="1" x14ac:dyDescent="0.45">
      <c r="B30" s="228"/>
      <c r="C30" s="58">
        <f t="shared" si="1"/>
        <v>3.4722222222222231E-2</v>
      </c>
      <c r="D30" s="59" t="s">
        <v>1</v>
      </c>
      <c r="E30" s="60">
        <f t="shared" si="2"/>
        <v>3.8194444444444454E-2</v>
      </c>
      <c r="F30" s="65"/>
      <c r="H30" s="58">
        <f t="shared" si="3"/>
        <v>3.4722222222222231E-2</v>
      </c>
      <c r="I30" s="59" t="s">
        <v>1</v>
      </c>
      <c r="J30" s="60">
        <f t="shared" si="4"/>
        <v>3.8194444444444454E-2</v>
      </c>
      <c r="K30" s="65"/>
      <c r="M30" s="58">
        <f t="shared" si="5"/>
        <v>3.4722222222222231E-2</v>
      </c>
      <c r="N30" s="59" t="s">
        <v>1</v>
      </c>
      <c r="O30" s="61">
        <f t="shared" si="6"/>
        <v>3.8194444444444454E-2</v>
      </c>
      <c r="P30" s="154" t="str">
        <f t="shared" si="0"/>
        <v/>
      </c>
      <c r="Q30" s="226"/>
    </row>
    <row r="31" spans="2:17" ht="27" customHeight="1" x14ac:dyDescent="0.45">
      <c r="B31" s="229"/>
      <c r="C31" s="66">
        <f t="shared" si="1"/>
        <v>3.8194444444444454E-2</v>
      </c>
      <c r="D31" s="67" t="s">
        <v>1</v>
      </c>
      <c r="E31" s="68">
        <f t="shared" si="2"/>
        <v>4.1666666666666678E-2</v>
      </c>
      <c r="F31" s="69"/>
      <c r="H31" s="66">
        <f t="shared" si="3"/>
        <v>3.8194444444444454E-2</v>
      </c>
      <c r="I31" s="67" t="s">
        <v>1</v>
      </c>
      <c r="J31" s="68">
        <f t="shared" si="4"/>
        <v>4.1666666666666678E-2</v>
      </c>
      <c r="K31" s="69"/>
      <c r="M31" s="66">
        <f t="shared" si="5"/>
        <v>3.8194444444444454E-2</v>
      </c>
      <c r="N31" s="67" t="s">
        <v>1</v>
      </c>
      <c r="O31" s="70">
        <f t="shared" si="6"/>
        <v>4.1666666666666678E-2</v>
      </c>
      <c r="P31" s="81" t="str">
        <f t="shared" si="0"/>
        <v/>
      </c>
      <c r="Q31" s="227"/>
    </row>
    <row r="32" spans="2:17" ht="27" customHeight="1" x14ac:dyDescent="0.45">
      <c r="B32" s="173" t="s">
        <v>57</v>
      </c>
      <c r="C32" s="72">
        <f t="shared" si="1"/>
        <v>4.1666666666666678E-2</v>
      </c>
      <c r="D32" s="73" t="s">
        <v>1</v>
      </c>
      <c r="E32" s="74">
        <f t="shared" si="2"/>
        <v>4.5138888888888902E-2</v>
      </c>
      <c r="F32" s="54"/>
      <c r="H32" s="72">
        <f t="shared" si="3"/>
        <v>4.1666666666666678E-2</v>
      </c>
      <c r="I32" s="73" t="s">
        <v>1</v>
      </c>
      <c r="J32" s="74">
        <f t="shared" si="4"/>
        <v>4.5138888888888902E-2</v>
      </c>
      <c r="K32" s="54"/>
      <c r="M32" s="72">
        <f t="shared" si="5"/>
        <v>4.1666666666666678E-2</v>
      </c>
      <c r="N32" s="73" t="s">
        <v>1</v>
      </c>
      <c r="O32" s="75">
        <f t="shared" si="6"/>
        <v>4.5138888888888902E-2</v>
      </c>
      <c r="P32" s="155" t="str">
        <f t="shared" si="0"/>
        <v/>
      </c>
      <c r="Q32" s="54"/>
    </row>
    <row r="33" spans="2:17" ht="27" customHeight="1" x14ac:dyDescent="0.45">
      <c r="B33" s="173"/>
      <c r="C33" s="58">
        <f t="shared" si="1"/>
        <v>4.5138888888888902E-2</v>
      </c>
      <c r="D33" s="59" t="s">
        <v>1</v>
      </c>
      <c r="E33" s="60">
        <f t="shared" si="2"/>
        <v>4.8611111111111126E-2</v>
      </c>
      <c r="F33" s="80"/>
      <c r="H33" s="58">
        <f t="shared" si="3"/>
        <v>4.5138888888888902E-2</v>
      </c>
      <c r="I33" s="59" t="s">
        <v>1</v>
      </c>
      <c r="J33" s="60">
        <f t="shared" si="4"/>
        <v>4.8611111111111126E-2</v>
      </c>
      <c r="K33" s="80"/>
      <c r="M33" s="58">
        <f t="shared" si="5"/>
        <v>4.5138888888888902E-2</v>
      </c>
      <c r="N33" s="59" t="s">
        <v>1</v>
      </c>
      <c r="O33" s="61">
        <f t="shared" si="6"/>
        <v>4.8611111111111126E-2</v>
      </c>
      <c r="P33" s="153" t="str">
        <f t="shared" si="0"/>
        <v/>
      </c>
      <c r="Q33" s="80"/>
    </row>
    <row r="34" spans="2:17" ht="27" customHeight="1" x14ac:dyDescent="0.45">
      <c r="B34" s="173"/>
      <c r="C34" s="58">
        <f t="shared" si="1"/>
        <v>4.8611111111111126E-2</v>
      </c>
      <c r="D34" s="59" t="s">
        <v>1</v>
      </c>
      <c r="E34" s="60">
        <f t="shared" si="2"/>
        <v>5.208333333333335E-2</v>
      </c>
      <c r="F34" s="63"/>
      <c r="H34" s="58">
        <f t="shared" si="3"/>
        <v>4.8611111111111126E-2</v>
      </c>
      <c r="I34" s="59" t="s">
        <v>1</v>
      </c>
      <c r="J34" s="60">
        <f t="shared" si="4"/>
        <v>5.208333333333335E-2</v>
      </c>
      <c r="K34" s="63"/>
      <c r="M34" s="58">
        <f t="shared" si="5"/>
        <v>4.8611111111111126E-2</v>
      </c>
      <c r="N34" s="59" t="s">
        <v>1</v>
      </c>
      <c r="O34" s="61">
        <f t="shared" si="6"/>
        <v>5.208333333333335E-2</v>
      </c>
      <c r="P34" s="154" t="str">
        <f t="shared" si="0"/>
        <v/>
      </c>
      <c r="Q34" s="63"/>
    </row>
    <row r="35" spans="2:17" ht="27" customHeight="1" x14ac:dyDescent="0.45">
      <c r="B35" s="173"/>
      <c r="C35" s="58">
        <f t="shared" si="1"/>
        <v>5.208333333333335E-2</v>
      </c>
      <c r="D35" s="59" t="s">
        <v>1</v>
      </c>
      <c r="E35" s="60">
        <f t="shared" si="2"/>
        <v>5.5555555555555573E-2</v>
      </c>
      <c r="F35" s="63"/>
      <c r="H35" s="58">
        <f t="shared" si="3"/>
        <v>5.208333333333335E-2</v>
      </c>
      <c r="I35" s="59" t="s">
        <v>1</v>
      </c>
      <c r="J35" s="60">
        <f t="shared" si="4"/>
        <v>5.5555555555555573E-2</v>
      </c>
      <c r="K35" s="63"/>
      <c r="M35" s="58">
        <f t="shared" si="5"/>
        <v>5.208333333333335E-2</v>
      </c>
      <c r="N35" s="59" t="s">
        <v>1</v>
      </c>
      <c r="O35" s="61">
        <f t="shared" si="6"/>
        <v>5.5555555555555573E-2</v>
      </c>
      <c r="P35" s="152" t="str">
        <f t="shared" si="0"/>
        <v/>
      </c>
      <c r="Q35" s="63"/>
    </row>
    <row r="36" spans="2:17" ht="27" customHeight="1" x14ac:dyDescent="0.45">
      <c r="B36" s="173"/>
      <c r="C36" s="58">
        <f t="shared" si="1"/>
        <v>5.5555555555555573E-2</v>
      </c>
      <c r="D36" s="59" t="s">
        <v>1</v>
      </c>
      <c r="E36" s="60">
        <f t="shared" si="2"/>
        <v>5.9027777777777797E-2</v>
      </c>
      <c r="F36" s="63"/>
      <c r="H36" s="58">
        <f t="shared" si="3"/>
        <v>5.5555555555555573E-2</v>
      </c>
      <c r="I36" s="59" t="s">
        <v>1</v>
      </c>
      <c r="J36" s="60">
        <f t="shared" si="4"/>
        <v>5.9027777777777797E-2</v>
      </c>
      <c r="K36" s="63"/>
      <c r="M36" s="58">
        <f t="shared" si="5"/>
        <v>5.5555555555555573E-2</v>
      </c>
      <c r="N36" s="59" t="s">
        <v>1</v>
      </c>
      <c r="O36" s="61">
        <f t="shared" si="6"/>
        <v>5.9027777777777797E-2</v>
      </c>
      <c r="P36" s="154" t="str">
        <f t="shared" si="0"/>
        <v/>
      </c>
      <c r="Q36" s="63"/>
    </row>
    <row r="37" spans="2:17" ht="27" customHeight="1" x14ac:dyDescent="0.45">
      <c r="B37" s="173"/>
      <c r="C37" s="66">
        <f t="shared" si="1"/>
        <v>5.9027777777777797E-2</v>
      </c>
      <c r="D37" s="67" t="s">
        <v>1</v>
      </c>
      <c r="E37" s="68">
        <f t="shared" si="2"/>
        <v>6.2500000000000014E-2</v>
      </c>
      <c r="F37" s="69"/>
      <c r="H37" s="66">
        <f t="shared" si="3"/>
        <v>5.9027777777777797E-2</v>
      </c>
      <c r="I37" s="67" t="s">
        <v>1</v>
      </c>
      <c r="J37" s="68">
        <f t="shared" si="4"/>
        <v>6.2500000000000014E-2</v>
      </c>
      <c r="K37" s="69"/>
      <c r="M37" s="66">
        <f t="shared" si="5"/>
        <v>5.9027777777777797E-2</v>
      </c>
      <c r="N37" s="67" t="s">
        <v>1</v>
      </c>
      <c r="O37" s="70">
        <f t="shared" si="6"/>
        <v>6.2500000000000014E-2</v>
      </c>
      <c r="P37" s="81" t="str">
        <f t="shared" si="0"/>
        <v/>
      </c>
      <c r="Q37" s="69"/>
    </row>
    <row r="38" spans="2:17" x14ac:dyDescent="0.45">
      <c r="C38" s="55"/>
      <c r="D38" s="48"/>
      <c r="E38" s="55"/>
    </row>
  </sheetData>
  <mergeCells count="21">
    <mergeCell ref="B11:D11"/>
    <mergeCell ref="E11:G11"/>
    <mergeCell ref="B5:D5"/>
    <mergeCell ref="E5:G5"/>
    <mergeCell ref="B6:D6"/>
    <mergeCell ref="E6:G6"/>
    <mergeCell ref="B7:D7"/>
    <mergeCell ref="E7:G7"/>
    <mergeCell ref="B8:D8"/>
    <mergeCell ref="E8:G8"/>
    <mergeCell ref="B9:D9"/>
    <mergeCell ref="B10:D10"/>
    <mergeCell ref="E10:G10"/>
    <mergeCell ref="Q20:Q31"/>
    <mergeCell ref="B32:B37"/>
    <mergeCell ref="B12:D12"/>
    <mergeCell ref="E12:G12"/>
    <mergeCell ref="B19:E19"/>
    <mergeCell ref="H19:J19"/>
    <mergeCell ref="M19:O19"/>
    <mergeCell ref="B20:B31"/>
  </mergeCells>
  <phoneticPr fontId="1"/>
  <pageMargins left="0.70866141732283472" right="0.70866141732283472" top="0.74803149606299213" bottom="0.74803149606299213" header="0.31496062992125984" footer="0.31496062992125984"/>
  <pageSetup paperSize="9" scale="55"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【必須】ネガポジリスト・パターン単位</vt:lpstr>
      <vt:lpstr>【必須】ネガポジリスト・パターン単位_記載例</vt:lpstr>
      <vt:lpstr>【任意】発電リソース単位 (発電機Ａ)</vt:lpstr>
      <vt:lpstr>【任意】発電リソース単位 (発電機Ａ)_記載例</vt:lpstr>
      <vt:lpstr>【任意】発電リソース単位 (発電機Ｂ)</vt:lpstr>
      <vt:lpstr>【任意】発電リソース単位 (発電機Ｂ)_記載例</vt:lpstr>
      <vt:lpstr>【任意】需要リソース単位（需要家A）</vt:lpstr>
      <vt:lpstr>【任意】需要リソース単位（需要家A）_記載例</vt:lpstr>
      <vt:lpstr>【任意】需要リソース単位（需要家B）</vt:lpstr>
      <vt:lpstr>【任意】需要リソース単位（需要家B）_記載例</vt:lpstr>
      <vt:lpstr>【任意】ネガポジリソース単位</vt:lpstr>
      <vt:lpstr>【任意】ネガポジリソース単位_記載例</vt:lpstr>
      <vt:lpstr>【任意】ネガポジリソース単位!Print_Area</vt:lpstr>
      <vt:lpstr>【任意】ネガポジリソース単位_記載例!Print_Area</vt:lpstr>
      <vt:lpstr>'【任意】需要リソース単位（需要家A）'!Print_Area</vt:lpstr>
      <vt:lpstr>'【任意】需要リソース単位（需要家A）_記載例'!Print_Area</vt:lpstr>
      <vt:lpstr>'【任意】需要リソース単位（需要家B）'!Print_Area</vt:lpstr>
      <vt:lpstr>'【任意】需要リソース単位（需要家B）_記載例'!Print_Area</vt:lpstr>
      <vt:lpstr>'【任意】発電リソース単位 (発電機Ａ)'!Print_Area</vt:lpstr>
      <vt:lpstr>'【任意】発電リソース単位 (発電機Ａ)_記載例'!Print_Area</vt:lpstr>
      <vt:lpstr>'【任意】発電リソース単位 (発電機Ｂ)'!Print_Area</vt:lpstr>
      <vt:lpstr>'【任意】発電リソース単位 (発電機Ｂ)_記載例'!Print_Area</vt:lpstr>
      <vt:lpstr>【必須】ネガポジリスト・パターン単位!Print_Area</vt:lpstr>
      <vt:lpstr>【必須】ネガポジリスト・パターン単位_記載例!Print_Area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2021-01-22T08:18:00Z</dcterms:created>
  <dcterms:modified xsi:type="dcterms:W3CDTF">2026-06-19T07:04:16Z</dcterms:modified>
</cp:coreProperties>
</file>